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 codeName="{372AB895-14C1-FC20-EB20-F1B4BCFD95AE}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Seafile\RWK Sk-Hümmling\RWK Freihand\2024-2025\"/>
    </mc:Choice>
  </mc:AlternateContent>
  <xr:revisionPtr revIDLastSave="0" documentId="13_ncr:1_{C8498D2C-F314-4A24-8534-C805F92127F2}" xr6:coauthVersionLast="47" xr6:coauthVersionMax="47" xr10:uidLastSave="{00000000-0000-0000-0000-000000000000}"/>
  <bookViews>
    <workbookView xWindow="-120" yWindow="-120" windowWidth="29040" windowHeight="15720" tabRatio="751" xr2:uid="{00000000-000D-0000-FFFF-FFFF00000000}"/>
  </bookViews>
  <sheets>
    <sheet name="Übersicht" sheetId="1" r:id="rId1"/>
    <sheet name="Wettkampf 1" sheetId="2" r:id="rId2"/>
    <sheet name="2" sheetId="6" r:id="rId3"/>
    <sheet name="3" sheetId="23" r:id="rId4"/>
    <sheet name="4" sheetId="24" r:id="rId5"/>
    <sheet name="5" sheetId="25" r:id="rId6"/>
    <sheet name="6" sheetId="26" r:id="rId7"/>
    <sheet name="7" sheetId="27" r:id="rId8"/>
    <sheet name="8" sheetId="28" r:id="rId9"/>
    <sheet name="9" sheetId="29" r:id="rId10"/>
    <sheet name="10" sheetId="30" r:id="rId11"/>
    <sheet name="11" sheetId="31" r:id="rId12"/>
    <sheet name="12" sheetId="32" r:id="rId13"/>
    <sheet name="Ausdruck" sheetId="20" r:id="rId14"/>
    <sheet name="Ausdruck blank" sheetId="21" r:id="rId15"/>
    <sheet name="Übersicht Schützen" sheetId="18" state="hidden" r:id="rId16"/>
    <sheet name="Formelhilfe" sheetId="17" state="hidden" r:id="rId17"/>
    <sheet name="Übersicht Gruppen" sheetId="19" state="hidden" r:id="rId18"/>
  </sheets>
  <definedNames>
    <definedName name="_xlnm._FilterDatabase" localSheetId="0" hidden="1">Übersicht!#REF!</definedName>
    <definedName name="_xlnm._FilterDatabase" localSheetId="17" hidden="1">'Übersicht Gruppen'!$A$1:$T$1</definedName>
    <definedName name="_xlnm._FilterDatabase" localSheetId="15" hidden="1">'Übersicht Schützen'!$A$1:$W$1</definedName>
    <definedName name="_xlnm.Print_Area" localSheetId="13">Ausdruck!$A$1:$Z$50</definedName>
    <definedName name="_xlnm.Print_Area" localSheetId="14">'Ausdruck blank'!$A$1:$Z$50</definedName>
    <definedName name="_xlnm.Print_Area" localSheetId="0">Übersicht!$A$1:$V$85</definedName>
    <definedName name="_xlnm.Print_Area" localSheetId="17">'Übersicht Gruppen'!$A$1:$U$18</definedName>
    <definedName name="_xlnm.Print_Area" localSheetId="15">'Übersicht Schützen'!$A$1:$W$64</definedName>
    <definedName name="_xlnm.Print_Area" localSheetId="1">'Wettkampf 1'!$A$1:$AL$51</definedName>
    <definedName name="_xlnm.Criteria" localSheetId="0">Übersicht!$U$6:$U$11</definedName>
    <definedName name="_xlnm.Criteria" localSheetId="17">'Übersicht Gruppen'!$T$2:$T$8</definedName>
    <definedName name="_xlnm.Criteria" localSheetId="15">'Übersicht Schützen'!#REF!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I2" i="32" l="1"/>
  <c r="AI1" i="32"/>
  <c r="AI2" i="31"/>
  <c r="AI1" i="31"/>
  <c r="AI2" i="30"/>
  <c r="AI1" i="30"/>
  <c r="AI2" i="29"/>
  <c r="AI1" i="29"/>
  <c r="AI2" i="28"/>
  <c r="AI1" i="28"/>
  <c r="AI2" i="27"/>
  <c r="AI1" i="27"/>
  <c r="AI2" i="23"/>
  <c r="AI2" i="24"/>
  <c r="AI2" i="25"/>
  <c r="AI2" i="26"/>
  <c r="AI1" i="26"/>
  <c r="AI1" i="25"/>
  <c r="AI1" i="24"/>
  <c r="AI1" i="23"/>
  <c r="A9" i="17" l="1"/>
  <c r="A11" i="17"/>
  <c r="A13" i="17"/>
  <c r="E84" i="1"/>
  <c r="I84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C75" i="17"/>
  <c r="G75" i="17"/>
  <c r="I16" i="17"/>
  <c r="J16" i="17"/>
  <c r="K16" i="17"/>
  <c r="K75" i="17" s="1"/>
  <c r="N84" i="1" s="1"/>
  <c r="L16" i="17"/>
  <c r="L75" i="17" s="1"/>
  <c r="O84" i="1" s="1"/>
  <c r="M16" i="17"/>
  <c r="N16" i="17"/>
  <c r="N75" i="17" s="1"/>
  <c r="Q84" i="1" s="1"/>
  <c r="I17" i="17"/>
  <c r="J17" i="17"/>
  <c r="K17" i="17"/>
  <c r="L17" i="17"/>
  <c r="M17" i="17"/>
  <c r="N17" i="17"/>
  <c r="I18" i="17"/>
  <c r="J18" i="17"/>
  <c r="K18" i="17"/>
  <c r="L18" i="17"/>
  <c r="M18" i="17"/>
  <c r="N18" i="17"/>
  <c r="I19" i="17"/>
  <c r="J19" i="17"/>
  <c r="K19" i="17"/>
  <c r="L19" i="17"/>
  <c r="M19" i="17"/>
  <c r="N19" i="17"/>
  <c r="I20" i="17"/>
  <c r="J20" i="17"/>
  <c r="K20" i="17"/>
  <c r="L20" i="17"/>
  <c r="M20" i="17"/>
  <c r="N20" i="17"/>
  <c r="I21" i="17"/>
  <c r="J21" i="17"/>
  <c r="K21" i="17"/>
  <c r="L21" i="17"/>
  <c r="M21" i="17"/>
  <c r="N21" i="17"/>
  <c r="I22" i="17"/>
  <c r="J22" i="17"/>
  <c r="K22" i="17"/>
  <c r="L22" i="17"/>
  <c r="M22" i="17"/>
  <c r="N22" i="17"/>
  <c r="I23" i="17"/>
  <c r="J23" i="17"/>
  <c r="K23" i="17"/>
  <c r="L23" i="17"/>
  <c r="M23" i="17"/>
  <c r="N23" i="17"/>
  <c r="I24" i="17"/>
  <c r="J24" i="17"/>
  <c r="K24" i="17"/>
  <c r="L24" i="17"/>
  <c r="M24" i="17"/>
  <c r="N24" i="17"/>
  <c r="I25" i="17"/>
  <c r="J25" i="17"/>
  <c r="K25" i="17"/>
  <c r="L25" i="17"/>
  <c r="M25" i="17"/>
  <c r="N25" i="17"/>
  <c r="I26" i="17"/>
  <c r="J26" i="17"/>
  <c r="K26" i="17"/>
  <c r="L26" i="17"/>
  <c r="M26" i="17"/>
  <c r="N26" i="17"/>
  <c r="I27" i="17"/>
  <c r="J27" i="17"/>
  <c r="K27" i="17"/>
  <c r="L27" i="17"/>
  <c r="M27" i="17"/>
  <c r="N27" i="17"/>
  <c r="I28" i="17"/>
  <c r="J28" i="17"/>
  <c r="K28" i="17"/>
  <c r="L28" i="17"/>
  <c r="M28" i="17"/>
  <c r="N28" i="17"/>
  <c r="I29" i="17"/>
  <c r="J29" i="17"/>
  <c r="K29" i="17"/>
  <c r="L29" i="17"/>
  <c r="M29" i="17"/>
  <c r="N29" i="17"/>
  <c r="I30" i="17"/>
  <c r="J30" i="17"/>
  <c r="K30" i="17"/>
  <c r="L30" i="17"/>
  <c r="M30" i="17"/>
  <c r="N30" i="17"/>
  <c r="I31" i="17"/>
  <c r="J31" i="17"/>
  <c r="K31" i="17"/>
  <c r="L31" i="17"/>
  <c r="M31" i="17"/>
  <c r="N31" i="17"/>
  <c r="I32" i="17"/>
  <c r="J32" i="17"/>
  <c r="K32" i="17"/>
  <c r="L32" i="17"/>
  <c r="M32" i="17"/>
  <c r="N32" i="17"/>
  <c r="I33" i="17"/>
  <c r="J33" i="17"/>
  <c r="K33" i="17"/>
  <c r="L33" i="17"/>
  <c r="M33" i="17"/>
  <c r="N33" i="17"/>
  <c r="I34" i="17"/>
  <c r="J34" i="17"/>
  <c r="K34" i="17"/>
  <c r="L34" i="17"/>
  <c r="M34" i="17"/>
  <c r="N34" i="17"/>
  <c r="I35" i="17"/>
  <c r="J35" i="17"/>
  <c r="K35" i="17"/>
  <c r="L35" i="17"/>
  <c r="M35" i="17"/>
  <c r="N35" i="17"/>
  <c r="I36" i="17"/>
  <c r="J36" i="17"/>
  <c r="K36" i="17"/>
  <c r="L36" i="17"/>
  <c r="M36" i="17"/>
  <c r="N36" i="17"/>
  <c r="I37" i="17"/>
  <c r="J37" i="17"/>
  <c r="K37" i="17"/>
  <c r="L37" i="17"/>
  <c r="M37" i="17"/>
  <c r="N37" i="17"/>
  <c r="I38" i="17"/>
  <c r="J38" i="17"/>
  <c r="K38" i="17"/>
  <c r="L38" i="17"/>
  <c r="M38" i="17"/>
  <c r="N38" i="17"/>
  <c r="I39" i="17"/>
  <c r="J39" i="17"/>
  <c r="K39" i="17"/>
  <c r="L39" i="17"/>
  <c r="M39" i="17"/>
  <c r="N39" i="17"/>
  <c r="I40" i="17"/>
  <c r="J40" i="17"/>
  <c r="K40" i="17"/>
  <c r="L40" i="17"/>
  <c r="M40" i="17"/>
  <c r="N40" i="17"/>
  <c r="I41" i="17"/>
  <c r="J41" i="17"/>
  <c r="K41" i="17"/>
  <c r="L41" i="17"/>
  <c r="M41" i="17"/>
  <c r="N41" i="17"/>
  <c r="I42" i="17"/>
  <c r="J42" i="17"/>
  <c r="K42" i="17"/>
  <c r="L42" i="17"/>
  <c r="M42" i="17"/>
  <c r="N42" i="17"/>
  <c r="I43" i="17"/>
  <c r="J43" i="17"/>
  <c r="K43" i="17"/>
  <c r="L43" i="17"/>
  <c r="M43" i="17"/>
  <c r="N43" i="17"/>
  <c r="I44" i="17"/>
  <c r="J44" i="17"/>
  <c r="K44" i="17"/>
  <c r="L44" i="17"/>
  <c r="M44" i="17"/>
  <c r="N44" i="17"/>
  <c r="I45" i="17"/>
  <c r="J45" i="17"/>
  <c r="K45" i="17"/>
  <c r="L45" i="17"/>
  <c r="M45" i="17"/>
  <c r="N45" i="17"/>
  <c r="I46" i="17"/>
  <c r="J46" i="17"/>
  <c r="K46" i="17"/>
  <c r="L46" i="17"/>
  <c r="M46" i="17"/>
  <c r="N46" i="17"/>
  <c r="I47" i="17"/>
  <c r="J47" i="17"/>
  <c r="K47" i="17"/>
  <c r="L47" i="17"/>
  <c r="M47" i="17"/>
  <c r="N47" i="17"/>
  <c r="I48" i="17"/>
  <c r="J48" i="17"/>
  <c r="K48" i="17"/>
  <c r="L48" i="17"/>
  <c r="M48" i="17"/>
  <c r="N48" i="17"/>
  <c r="I49" i="17"/>
  <c r="J49" i="17"/>
  <c r="K49" i="17"/>
  <c r="L49" i="17"/>
  <c r="M49" i="17"/>
  <c r="N49" i="17"/>
  <c r="I50" i="17"/>
  <c r="J50" i="17"/>
  <c r="K50" i="17"/>
  <c r="L50" i="17"/>
  <c r="M50" i="17"/>
  <c r="N50" i="17"/>
  <c r="I51" i="17"/>
  <c r="J51" i="17"/>
  <c r="K51" i="17"/>
  <c r="L51" i="17"/>
  <c r="M51" i="17"/>
  <c r="N51" i="17"/>
  <c r="I52" i="17"/>
  <c r="J52" i="17"/>
  <c r="K52" i="17"/>
  <c r="L52" i="17"/>
  <c r="M52" i="17"/>
  <c r="N52" i="17"/>
  <c r="I53" i="17"/>
  <c r="J53" i="17"/>
  <c r="K53" i="17"/>
  <c r="L53" i="17"/>
  <c r="M53" i="17"/>
  <c r="N53" i="17"/>
  <c r="I54" i="17"/>
  <c r="J54" i="17"/>
  <c r="K54" i="17"/>
  <c r="L54" i="17"/>
  <c r="M54" i="17"/>
  <c r="N54" i="17"/>
  <c r="I55" i="17"/>
  <c r="J55" i="17"/>
  <c r="K55" i="17"/>
  <c r="L55" i="17"/>
  <c r="M55" i="17"/>
  <c r="N55" i="17"/>
  <c r="I56" i="17"/>
  <c r="J56" i="17"/>
  <c r="K56" i="17"/>
  <c r="L56" i="17"/>
  <c r="M56" i="17"/>
  <c r="N56" i="17"/>
  <c r="I57" i="17"/>
  <c r="J57" i="17"/>
  <c r="K57" i="17"/>
  <c r="L57" i="17"/>
  <c r="M57" i="17"/>
  <c r="N57" i="17"/>
  <c r="I58" i="17"/>
  <c r="J58" i="17"/>
  <c r="K58" i="17"/>
  <c r="L58" i="17"/>
  <c r="M58" i="17"/>
  <c r="N58" i="17"/>
  <c r="I59" i="17"/>
  <c r="J59" i="17"/>
  <c r="K59" i="17"/>
  <c r="L59" i="17"/>
  <c r="M59" i="17"/>
  <c r="N59" i="17"/>
  <c r="I60" i="17"/>
  <c r="J60" i="17"/>
  <c r="K60" i="17"/>
  <c r="L60" i="17"/>
  <c r="M60" i="17"/>
  <c r="N60" i="17"/>
  <c r="I61" i="17"/>
  <c r="J61" i="17"/>
  <c r="K61" i="17"/>
  <c r="L61" i="17"/>
  <c r="M61" i="17"/>
  <c r="N61" i="17"/>
  <c r="I62" i="17"/>
  <c r="J62" i="17"/>
  <c r="K62" i="17"/>
  <c r="L62" i="17"/>
  <c r="M62" i="17"/>
  <c r="N62" i="17"/>
  <c r="I63" i="17"/>
  <c r="J63" i="17"/>
  <c r="K63" i="17"/>
  <c r="L63" i="17"/>
  <c r="M63" i="17"/>
  <c r="N63" i="17"/>
  <c r="I64" i="17"/>
  <c r="J64" i="17"/>
  <c r="K64" i="17"/>
  <c r="L64" i="17"/>
  <c r="M64" i="17"/>
  <c r="N64" i="17"/>
  <c r="I65" i="17"/>
  <c r="J65" i="17"/>
  <c r="K65" i="17"/>
  <c r="L65" i="17"/>
  <c r="M65" i="17"/>
  <c r="N65" i="17"/>
  <c r="I66" i="17"/>
  <c r="J66" i="17"/>
  <c r="K66" i="17"/>
  <c r="L66" i="17"/>
  <c r="M66" i="17"/>
  <c r="N66" i="17"/>
  <c r="I67" i="17"/>
  <c r="J67" i="17"/>
  <c r="K67" i="17"/>
  <c r="L67" i="17"/>
  <c r="M67" i="17"/>
  <c r="N67" i="17"/>
  <c r="I68" i="17"/>
  <c r="J68" i="17"/>
  <c r="K68" i="17"/>
  <c r="L68" i="17"/>
  <c r="M68" i="17"/>
  <c r="N68" i="17"/>
  <c r="I69" i="17"/>
  <c r="J69" i="17"/>
  <c r="K69" i="17"/>
  <c r="L69" i="17"/>
  <c r="M69" i="17"/>
  <c r="N69" i="17"/>
  <c r="I70" i="17"/>
  <c r="J70" i="17"/>
  <c r="K70" i="17"/>
  <c r="L70" i="17"/>
  <c r="M70" i="17"/>
  <c r="N70" i="17"/>
  <c r="I71" i="17"/>
  <c r="J71" i="17"/>
  <c r="K71" i="17"/>
  <c r="L71" i="17"/>
  <c r="M71" i="17"/>
  <c r="N71" i="17"/>
  <c r="I72" i="17"/>
  <c r="J72" i="17"/>
  <c r="K72" i="17"/>
  <c r="L72" i="17"/>
  <c r="M72" i="17"/>
  <c r="N72" i="17"/>
  <c r="I73" i="17"/>
  <c r="J73" i="17"/>
  <c r="K73" i="17"/>
  <c r="L73" i="17"/>
  <c r="M73" i="17"/>
  <c r="N73" i="17"/>
  <c r="I74" i="17"/>
  <c r="J74" i="17"/>
  <c r="K74" i="17"/>
  <c r="L74" i="17"/>
  <c r="M74" i="17"/>
  <c r="N74" i="17"/>
  <c r="D16" i="17"/>
  <c r="E16" i="17"/>
  <c r="F16" i="17"/>
  <c r="G16" i="17"/>
  <c r="D17" i="17"/>
  <c r="E17" i="17"/>
  <c r="F17" i="17"/>
  <c r="G17" i="17"/>
  <c r="D18" i="17"/>
  <c r="E18" i="17"/>
  <c r="F18" i="17"/>
  <c r="G18" i="17"/>
  <c r="D19" i="17"/>
  <c r="E19" i="17"/>
  <c r="F19" i="17"/>
  <c r="G19" i="17"/>
  <c r="D20" i="17"/>
  <c r="E20" i="17"/>
  <c r="F20" i="17"/>
  <c r="G20" i="17"/>
  <c r="D21" i="17"/>
  <c r="E21" i="17"/>
  <c r="F21" i="17"/>
  <c r="G21" i="17"/>
  <c r="D22" i="17"/>
  <c r="E22" i="17"/>
  <c r="F22" i="17"/>
  <c r="G22" i="17"/>
  <c r="D23" i="17"/>
  <c r="E23" i="17"/>
  <c r="F23" i="17"/>
  <c r="G23" i="17"/>
  <c r="D24" i="17"/>
  <c r="E24" i="17"/>
  <c r="F24" i="17"/>
  <c r="G24" i="17"/>
  <c r="D25" i="17"/>
  <c r="E25" i="17"/>
  <c r="F25" i="17"/>
  <c r="G25" i="17"/>
  <c r="D26" i="17"/>
  <c r="E26" i="17"/>
  <c r="F26" i="17"/>
  <c r="G26" i="17"/>
  <c r="D27" i="17"/>
  <c r="E27" i="17"/>
  <c r="F27" i="17"/>
  <c r="G27" i="17"/>
  <c r="D28" i="17"/>
  <c r="E28" i="17"/>
  <c r="F28" i="17"/>
  <c r="G28" i="17"/>
  <c r="D29" i="17"/>
  <c r="E29" i="17"/>
  <c r="F29" i="17"/>
  <c r="G29" i="17"/>
  <c r="D30" i="17"/>
  <c r="E30" i="17"/>
  <c r="F30" i="17"/>
  <c r="G30" i="17"/>
  <c r="D31" i="17"/>
  <c r="E31" i="17"/>
  <c r="F31" i="17"/>
  <c r="G31" i="17"/>
  <c r="D32" i="17"/>
  <c r="E32" i="17"/>
  <c r="F32" i="17"/>
  <c r="G32" i="17"/>
  <c r="D33" i="17"/>
  <c r="E33" i="17"/>
  <c r="F33" i="17"/>
  <c r="G33" i="17"/>
  <c r="D34" i="17"/>
  <c r="E34" i="17"/>
  <c r="F34" i="17"/>
  <c r="G34" i="17"/>
  <c r="D35" i="17"/>
  <c r="E35" i="17"/>
  <c r="F35" i="17"/>
  <c r="G35" i="17"/>
  <c r="D36" i="17"/>
  <c r="E36" i="17"/>
  <c r="F36" i="17"/>
  <c r="G36" i="17"/>
  <c r="D37" i="17"/>
  <c r="E37" i="17"/>
  <c r="F37" i="17"/>
  <c r="G37" i="17"/>
  <c r="D38" i="17"/>
  <c r="E38" i="17"/>
  <c r="F38" i="17"/>
  <c r="G38" i="17"/>
  <c r="D39" i="17"/>
  <c r="E39" i="17"/>
  <c r="F39" i="17"/>
  <c r="G39" i="17"/>
  <c r="D40" i="17"/>
  <c r="E40" i="17"/>
  <c r="F40" i="17"/>
  <c r="G40" i="17"/>
  <c r="D41" i="17"/>
  <c r="E41" i="17"/>
  <c r="F41" i="17"/>
  <c r="G41" i="17"/>
  <c r="D42" i="17"/>
  <c r="E42" i="17"/>
  <c r="F42" i="17"/>
  <c r="G42" i="17"/>
  <c r="D43" i="17"/>
  <c r="E43" i="17"/>
  <c r="F43" i="17"/>
  <c r="G43" i="17"/>
  <c r="D44" i="17"/>
  <c r="E44" i="17"/>
  <c r="F44" i="17"/>
  <c r="G44" i="17"/>
  <c r="D45" i="17"/>
  <c r="E45" i="17"/>
  <c r="F45" i="17"/>
  <c r="G45" i="17"/>
  <c r="D46" i="17"/>
  <c r="E46" i="17"/>
  <c r="F46" i="17"/>
  <c r="G46" i="17"/>
  <c r="D47" i="17"/>
  <c r="E47" i="17"/>
  <c r="F47" i="17"/>
  <c r="G47" i="17"/>
  <c r="D48" i="17"/>
  <c r="E48" i="17"/>
  <c r="F48" i="17"/>
  <c r="G48" i="17"/>
  <c r="D49" i="17"/>
  <c r="E49" i="17"/>
  <c r="F49" i="17"/>
  <c r="G49" i="17"/>
  <c r="D50" i="17"/>
  <c r="E50" i="17"/>
  <c r="F50" i="17"/>
  <c r="G50" i="17"/>
  <c r="D51" i="17"/>
  <c r="E51" i="17"/>
  <c r="F51" i="17"/>
  <c r="G51" i="17"/>
  <c r="D52" i="17"/>
  <c r="E52" i="17"/>
  <c r="F52" i="17"/>
  <c r="G52" i="17"/>
  <c r="D53" i="17"/>
  <c r="E53" i="17"/>
  <c r="F53" i="17"/>
  <c r="G53" i="17"/>
  <c r="D54" i="17"/>
  <c r="E54" i="17"/>
  <c r="F54" i="17"/>
  <c r="G54" i="17"/>
  <c r="D55" i="17"/>
  <c r="E55" i="17"/>
  <c r="F55" i="17"/>
  <c r="G55" i="17"/>
  <c r="D56" i="17"/>
  <c r="E56" i="17"/>
  <c r="F56" i="17"/>
  <c r="G56" i="17"/>
  <c r="D57" i="17"/>
  <c r="E57" i="17"/>
  <c r="F57" i="17"/>
  <c r="G57" i="17"/>
  <c r="D58" i="17"/>
  <c r="E58" i="17"/>
  <c r="F58" i="17"/>
  <c r="G58" i="17"/>
  <c r="D59" i="17"/>
  <c r="E59" i="17"/>
  <c r="F59" i="17"/>
  <c r="G59" i="17"/>
  <c r="D60" i="17"/>
  <c r="E60" i="17"/>
  <c r="F60" i="17"/>
  <c r="G60" i="17"/>
  <c r="D61" i="17"/>
  <c r="E61" i="17"/>
  <c r="F61" i="17"/>
  <c r="G61" i="17"/>
  <c r="D62" i="17"/>
  <c r="E62" i="17"/>
  <c r="F62" i="17"/>
  <c r="G62" i="17"/>
  <c r="D63" i="17"/>
  <c r="E63" i="17"/>
  <c r="F63" i="17"/>
  <c r="G63" i="17"/>
  <c r="D64" i="17"/>
  <c r="E64" i="17"/>
  <c r="F64" i="17"/>
  <c r="G64" i="17"/>
  <c r="D65" i="17"/>
  <c r="E65" i="17"/>
  <c r="F65" i="17"/>
  <c r="G65" i="17"/>
  <c r="D66" i="17"/>
  <c r="E66" i="17"/>
  <c r="F66" i="17"/>
  <c r="G66" i="17"/>
  <c r="D67" i="17"/>
  <c r="E67" i="17"/>
  <c r="F67" i="17"/>
  <c r="G67" i="17"/>
  <c r="D68" i="17"/>
  <c r="H68" i="17" s="1"/>
  <c r="E68" i="17"/>
  <c r="F68" i="17"/>
  <c r="G68" i="17"/>
  <c r="D69" i="17"/>
  <c r="E69" i="17"/>
  <c r="F69" i="17"/>
  <c r="G69" i="17"/>
  <c r="D70" i="17"/>
  <c r="E70" i="17"/>
  <c r="F70" i="17"/>
  <c r="G70" i="17"/>
  <c r="D71" i="17"/>
  <c r="E71" i="17"/>
  <c r="F71" i="17"/>
  <c r="G71" i="17"/>
  <c r="D72" i="17"/>
  <c r="E72" i="17"/>
  <c r="F72" i="17"/>
  <c r="G72" i="17"/>
  <c r="D73" i="17"/>
  <c r="E73" i="17"/>
  <c r="F73" i="17"/>
  <c r="G73" i="17"/>
  <c r="D74" i="17"/>
  <c r="E74" i="17"/>
  <c r="F74" i="17"/>
  <c r="G74" i="17"/>
  <c r="D15" i="17"/>
  <c r="D75" i="17" s="1"/>
  <c r="F84" i="1" s="1"/>
  <c r="E15" i="17"/>
  <c r="E75" i="17" s="1"/>
  <c r="G84" i="1" s="1"/>
  <c r="F15" i="17"/>
  <c r="F75" i="17" s="1"/>
  <c r="H84" i="1" s="1"/>
  <c r="G15" i="17"/>
  <c r="I15" i="17"/>
  <c r="I75" i="17" s="1"/>
  <c r="L84" i="1" s="1"/>
  <c r="J15" i="17"/>
  <c r="J75" i="17" s="1"/>
  <c r="M84" i="1" s="1"/>
  <c r="K15" i="17"/>
  <c r="L15" i="17"/>
  <c r="M15" i="17"/>
  <c r="M75" i="17" s="1"/>
  <c r="P84" i="1" s="1"/>
  <c r="N15" i="17"/>
  <c r="AJ75" i="32"/>
  <c r="F75" i="32"/>
  <c r="C75" i="32"/>
  <c r="B75" i="32"/>
  <c r="AJ74" i="32"/>
  <c r="F74" i="32"/>
  <c r="C74" i="32"/>
  <c r="B74" i="32"/>
  <c r="AJ73" i="32"/>
  <c r="F73" i="32"/>
  <c r="C73" i="32"/>
  <c r="L73" i="32" s="1"/>
  <c r="B73" i="32"/>
  <c r="AJ72" i="32"/>
  <c r="F72" i="32"/>
  <c r="C72" i="32"/>
  <c r="B72" i="32"/>
  <c r="AJ71" i="32"/>
  <c r="F71" i="32"/>
  <c r="C71" i="32"/>
  <c r="B71" i="32"/>
  <c r="AJ70" i="32"/>
  <c r="F70" i="32"/>
  <c r="B70" i="32"/>
  <c r="AJ69" i="32"/>
  <c r="F69" i="32"/>
  <c r="B69" i="32"/>
  <c r="AJ68" i="32"/>
  <c r="F68" i="32"/>
  <c r="B68" i="32"/>
  <c r="AJ67" i="32"/>
  <c r="F67" i="32"/>
  <c r="B67" i="32"/>
  <c r="AJ66" i="32"/>
  <c r="F66" i="32"/>
  <c r="B66" i="32"/>
  <c r="AJ65" i="32"/>
  <c r="F65" i="32"/>
  <c r="C65" i="32"/>
  <c r="B65" i="32"/>
  <c r="AJ64" i="32"/>
  <c r="F64" i="32"/>
  <c r="C64" i="32"/>
  <c r="U64" i="32" s="1"/>
  <c r="B64" i="32"/>
  <c r="AJ63" i="32"/>
  <c r="F63" i="32"/>
  <c r="C63" i="32"/>
  <c r="AD63" i="32" s="1"/>
  <c r="B63" i="32"/>
  <c r="AJ62" i="32"/>
  <c r="F62" i="32"/>
  <c r="C62" i="32"/>
  <c r="AD62" i="32" s="1"/>
  <c r="B62" i="32"/>
  <c r="AJ61" i="32"/>
  <c r="U61" i="32"/>
  <c r="F61" i="32"/>
  <c r="C61" i="32"/>
  <c r="B61" i="32"/>
  <c r="AJ60" i="32"/>
  <c r="F60" i="32"/>
  <c r="C60" i="32"/>
  <c r="B60" i="32"/>
  <c r="AJ59" i="32"/>
  <c r="F59" i="32"/>
  <c r="C59" i="32"/>
  <c r="B59" i="32"/>
  <c r="AJ58" i="32"/>
  <c r="F58" i="32"/>
  <c r="C58" i="32"/>
  <c r="AC58" i="32" s="1"/>
  <c r="B58" i="32"/>
  <c r="AJ57" i="32"/>
  <c r="U57" i="32"/>
  <c r="F57" i="32"/>
  <c r="C57" i="32"/>
  <c r="V57" i="32" s="1"/>
  <c r="B57" i="32"/>
  <c r="AJ56" i="32"/>
  <c r="F56" i="32"/>
  <c r="C56" i="32"/>
  <c r="B56" i="32"/>
  <c r="AJ55" i="32"/>
  <c r="F55" i="32"/>
  <c r="C55" i="32"/>
  <c r="B55" i="32"/>
  <c r="AJ54" i="32"/>
  <c r="F54" i="32"/>
  <c r="C54" i="32"/>
  <c r="W54" i="32" s="1"/>
  <c r="B54" i="32"/>
  <c r="AJ53" i="32"/>
  <c r="F53" i="32"/>
  <c r="C53" i="32"/>
  <c r="B53" i="32"/>
  <c r="AJ52" i="32"/>
  <c r="F52" i="32"/>
  <c r="C52" i="32"/>
  <c r="B52" i="32"/>
  <c r="AJ51" i="32"/>
  <c r="F51" i="32"/>
  <c r="C51" i="32"/>
  <c r="S51" i="32" s="1"/>
  <c r="B51" i="32"/>
  <c r="AJ50" i="32"/>
  <c r="AK50" i="32" s="1"/>
  <c r="F50" i="32"/>
  <c r="C50" i="32"/>
  <c r="B50" i="32"/>
  <c r="AL49" i="32"/>
  <c r="AK49" i="32"/>
  <c r="AJ49" i="32"/>
  <c r="F49" i="32"/>
  <c r="B49" i="32"/>
  <c r="AJ48" i="32"/>
  <c r="AL48" i="32" s="1"/>
  <c r="F48" i="32"/>
  <c r="C48" i="32"/>
  <c r="S48" i="32" s="1"/>
  <c r="B48" i="32"/>
  <c r="AJ47" i="32"/>
  <c r="F47" i="32"/>
  <c r="B47" i="32"/>
  <c r="AL46" i="32"/>
  <c r="AM46" i="32" s="1"/>
  <c r="AJ46" i="32"/>
  <c r="AK46" i="32" s="1"/>
  <c r="F46" i="32"/>
  <c r="B46" i="32"/>
  <c r="AJ45" i="32"/>
  <c r="AL45" i="32" s="1"/>
  <c r="F45" i="32"/>
  <c r="C45" i="32"/>
  <c r="B45" i="32"/>
  <c r="AJ44" i="32"/>
  <c r="AL44" i="32" s="1"/>
  <c r="F44" i="32"/>
  <c r="B44" i="32"/>
  <c r="AJ43" i="32"/>
  <c r="F43" i="32"/>
  <c r="C43" i="32"/>
  <c r="B43" i="32"/>
  <c r="AL42" i="32"/>
  <c r="AJ42" i="32"/>
  <c r="AK42" i="32" s="1"/>
  <c r="F42" i="32"/>
  <c r="C42" i="32"/>
  <c r="AD42" i="32" s="1"/>
  <c r="B42" i="32"/>
  <c r="AK41" i="32"/>
  <c r="AJ41" i="32"/>
  <c r="AL41" i="32" s="1"/>
  <c r="F41" i="32"/>
  <c r="B41" i="32"/>
  <c r="AJ40" i="32"/>
  <c r="F40" i="32"/>
  <c r="C40" i="32"/>
  <c r="T40" i="32" s="1"/>
  <c r="B40" i="32"/>
  <c r="AJ39" i="32"/>
  <c r="F39" i="32"/>
  <c r="B39" i="32"/>
  <c r="AJ38" i="32"/>
  <c r="AK38" i="32" s="1"/>
  <c r="F38" i="32"/>
  <c r="B38" i="32"/>
  <c r="AL37" i="32"/>
  <c r="AK37" i="32"/>
  <c r="AJ37" i="32"/>
  <c r="F37" i="32"/>
  <c r="C37" i="32"/>
  <c r="B37" i="32"/>
  <c r="AJ36" i="32"/>
  <c r="AL36" i="32" s="1"/>
  <c r="F36" i="32"/>
  <c r="B36" i="32"/>
  <c r="AJ35" i="32"/>
  <c r="AK35" i="32" s="1"/>
  <c r="F35" i="32"/>
  <c r="C35" i="32"/>
  <c r="B35" i="32"/>
  <c r="AK34" i="32"/>
  <c r="AJ34" i="32"/>
  <c r="AL34" i="32" s="1"/>
  <c r="F34" i="32"/>
  <c r="B34" i="32"/>
  <c r="AL33" i="32"/>
  <c r="AJ33" i="32"/>
  <c r="AK33" i="32" s="1"/>
  <c r="AM33" i="32" s="1"/>
  <c r="F33" i="32"/>
  <c r="C33" i="32"/>
  <c r="B33" i="32"/>
  <c r="AK32" i="32"/>
  <c r="AM32" i="32" s="1"/>
  <c r="AJ32" i="32"/>
  <c r="AL32" i="32" s="1"/>
  <c r="F32" i="32"/>
  <c r="B32" i="32"/>
  <c r="AJ31" i="32"/>
  <c r="AK31" i="32" s="1"/>
  <c r="F31" i="32"/>
  <c r="C31" i="32"/>
  <c r="V31" i="32" s="1"/>
  <c r="B31" i="32"/>
  <c r="AK30" i="32"/>
  <c r="AJ30" i="32"/>
  <c r="AL30" i="32" s="1"/>
  <c r="AM30" i="32" s="1"/>
  <c r="F30" i="32"/>
  <c r="B30" i="32"/>
  <c r="AJ29" i="32"/>
  <c r="AK29" i="32" s="1"/>
  <c r="F29" i="32"/>
  <c r="C29" i="32"/>
  <c r="AC29" i="32" s="1"/>
  <c r="B29" i="32"/>
  <c r="AJ28" i="32"/>
  <c r="AL28" i="32" s="1"/>
  <c r="F28" i="32"/>
  <c r="C28" i="32"/>
  <c r="S28" i="32" s="1"/>
  <c r="B28" i="32"/>
  <c r="AJ27" i="32"/>
  <c r="AK27" i="32" s="1"/>
  <c r="F27" i="32"/>
  <c r="C27" i="32"/>
  <c r="AC27" i="32" s="1"/>
  <c r="B27" i="32"/>
  <c r="AJ26" i="32"/>
  <c r="AL26" i="32" s="1"/>
  <c r="F26" i="32"/>
  <c r="B26" i="32"/>
  <c r="AJ25" i="32"/>
  <c r="AL25" i="32" s="1"/>
  <c r="F25" i="32"/>
  <c r="B25" i="32"/>
  <c r="AJ24" i="32"/>
  <c r="AL24" i="32" s="1"/>
  <c r="F24" i="32"/>
  <c r="B24" i="32"/>
  <c r="AJ23" i="32"/>
  <c r="AL23" i="32" s="1"/>
  <c r="F23" i="32"/>
  <c r="B23" i="32"/>
  <c r="AL22" i="32"/>
  <c r="AJ22" i="32"/>
  <c r="AK22" i="32" s="1"/>
  <c r="F22" i="32"/>
  <c r="B22" i="32"/>
  <c r="AJ21" i="32"/>
  <c r="AL21" i="32" s="1"/>
  <c r="F21" i="32"/>
  <c r="B21" i="32"/>
  <c r="AJ20" i="32"/>
  <c r="AK20" i="32" s="1"/>
  <c r="F20" i="32"/>
  <c r="B20" i="32"/>
  <c r="AJ19" i="32"/>
  <c r="AL19" i="32" s="1"/>
  <c r="F19" i="32"/>
  <c r="B19" i="32"/>
  <c r="AL18" i="32"/>
  <c r="AJ18" i="32"/>
  <c r="AK18" i="32" s="1"/>
  <c r="F18" i="32"/>
  <c r="B18" i="32"/>
  <c r="AJ17" i="32"/>
  <c r="AL17" i="32" s="1"/>
  <c r="F17" i="32"/>
  <c r="B17" i="32"/>
  <c r="AJ16" i="32"/>
  <c r="AL16" i="32" s="1"/>
  <c r="F16" i="32"/>
  <c r="B16" i="32"/>
  <c r="B13" i="32"/>
  <c r="B12" i="32"/>
  <c r="B11" i="32"/>
  <c r="B10" i="32"/>
  <c r="X56" i="32" s="1"/>
  <c r="B9" i="32"/>
  <c r="B8" i="32"/>
  <c r="T74" i="32" s="1"/>
  <c r="B7" i="32"/>
  <c r="B6" i="32"/>
  <c r="O56" i="32" s="1"/>
  <c r="B5" i="32"/>
  <c r="M60" i="32" s="1"/>
  <c r="B4" i="32"/>
  <c r="K43" i="32" s="1"/>
  <c r="B3" i="32"/>
  <c r="J62" i="32" s="1"/>
  <c r="B2" i="32"/>
  <c r="AJ75" i="31"/>
  <c r="F75" i="31"/>
  <c r="C75" i="31"/>
  <c r="B75" i="31"/>
  <c r="AJ74" i="31"/>
  <c r="F74" i="31"/>
  <c r="C74" i="31"/>
  <c r="B74" i="31"/>
  <c r="AJ73" i="31"/>
  <c r="F73" i="31"/>
  <c r="C73" i="31"/>
  <c r="B73" i="31"/>
  <c r="AJ72" i="31"/>
  <c r="F72" i="31"/>
  <c r="C72" i="31"/>
  <c r="B72" i="31"/>
  <c r="AJ71" i="31"/>
  <c r="F71" i="31"/>
  <c r="C71" i="31"/>
  <c r="B71" i="31"/>
  <c r="AJ70" i="31"/>
  <c r="F70" i="31"/>
  <c r="B70" i="31"/>
  <c r="AJ69" i="31"/>
  <c r="F69" i="31"/>
  <c r="B69" i="31"/>
  <c r="AJ68" i="31"/>
  <c r="F68" i="31"/>
  <c r="B68" i="31"/>
  <c r="AJ67" i="31"/>
  <c r="F67" i="31"/>
  <c r="B67" i="31"/>
  <c r="AJ66" i="31"/>
  <c r="F66" i="31"/>
  <c r="B66" i="31"/>
  <c r="AJ65" i="31"/>
  <c r="F65" i="31"/>
  <c r="C65" i="31"/>
  <c r="B65" i="31"/>
  <c r="AJ64" i="31"/>
  <c r="F64" i="31"/>
  <c r="C64" i="31"/>
  <c r="B64" i="31"/>
  <c r="AJ63" i="31"/>
  <c r="F63" i="31"/>
  <c r="C63" i="31"/>
  <c r="B63" i="31"/>
  <c r="AJ62" i="31"/>
  <c r="F62" i="31"/>
  <c r="C62" i="31"/>
  <c r="B62" i="31"/>
  <c r="AJ61" i="31"/>
  <c r="F61" i="31"/>
  <c r="C61" i="31"/>
  <c r="B61" i="31"/>
  <c r="AJ60" i="31"/>
  <c r="F60" i="31"/>
  <c r="C60" i="31"/>
  <c r="B60" i="31"/>
  <c r="AJ59" i="31"/>
  <c r="F59" i="31"/>
  <c r="C59" i="31"/>
  <c r="B59" i="31"/>
  <c r="AJ58" i="31"/>
  <c r="F58" i="31"/>
  <c r="C58" i="31"/>
  <c r="B58" i="31"/>
  <c r="AJ57" i="31"/>
  <c r="F57" i="31"/>
  <c r="C57" i="31"/>
  <c r="B57" i="31"/>
  <c r="AJ56" i="31"/>
  <c r="F56" i="31"/>
  <c r="C56" i="31"/>
  <c r="B56" i="31"/>
  <c r="AJ55" i="31"/>
  <c r="F55" i="31"/>
  <c r="C55" i="31"/>
  <c r="B55" i="31"/>
  <c r="AJ54" i="31"/>
  <c r="F54" i="31"/>
  <c r="C54" i="31"/>
  <c r="W54" i="31" s="1"/>
  <c r="B54" i="31"/>
  <c r="AJ53" i="31"/>
  <c r="F53" i="31"/>
  <c r="C53" i="31"/>
  <c r="B53" i="31"/>
  <c r="AJ52" i="31"/>
  <c r="F52" i="31"/>
  <c r="C52" i="31"/>
  <c r="B52" i="31"/>
  <c r="AJ51" i="31"/>
  <c r="AL51" i="31" s="1"/>
  <c r="F51" i="31"/>
  <c r="C51" i="31"/>
  <c r="B51" i="31"/>
  <c r="AJ50" i="31"/>
  <c r="AK50" i="31" s="1"/>
  <c r="F50" i="31"/>
  <c r="B50" i="31"/>
  <c r="AJ49" i="31"/>
  <c r="AL49" i="31" s="1"/>
  <c r="F49" i="31"/>
  <c r="B49" i="31"/>
  <c r="AJ48" i="31"/>
  <c r="F48" i="31"/>
  <c r="C48" i="31"/>
  <c r="B48" i="31"/>
  <c r="AJ47" i="31"/>
  <c r="AL47" i="31" s="1"/>
  <c r="F47" i="31"/>
  <c r="B47" i="31"/>
  <c r="AL46" i="31"/>
  <c r="AJ46" i="31"/>
  <c r="AK46" i="31" s="1"/>
  <c r="F46" i="31"/>
  <c r="B46" i="31"/>
  <c r="AL45" i="31"/>
  <c r="AK45" i="31"/>
  <c r="AM45" i="31" s="1"/>
  <c r="AJ45" i="31"/>
  <c r="F45" i="31"/>
  <c r="B45" i="31"/>
  <c r="AJ44" i="31"/>
  <c r="AK44" i="31" s="1"/>
  <c r="F44" i="31"/>
  <c r="C44" i="31"/>
  <c r="B44" i="31"/>
  <c r="AJ43" i="31"/>
  <c r="F43" i="31"/>
  <c r="C43" i="31"/>
  <c r="U43" i="31" s="1"/>
  <c r="B43" i="31"/>
  <c r="AK42" i="31"/>
  <c r="AJ42" i="31"/>
  <c r="AL42" i="31" s="1"/>
  <c r="F42" i="31"/>
  <c r="B42" i="31"/>
  <c r="AJ41" i="31"/>
  <c r="F41" i="31"/>
  <c r="C41" i="31"/>
  <c r="W41" i="31" s="1"/>
  <c r="B41" i="31"/>
  <c r="AK40" i="31"/>
  <c r="AJ40" i="31"/>
  <c r="AL40" i="31" s="1"/>
  <c r="F40" i="31"/>
  <c r="B40" i="31"/>
  <c r="AJ39" i="31"/>
  <c r="AK39" i="31" s="1"/>
  <c r="F39" i="31"/>
  <c r="C39" i="31"/>
  <c r="AC39" i="31" s="1"/>
  <c r="B39" i="31"/>
  <c r="AK38" i="31"/>
  <c r="AM38" i="31" s="1"/>
  <c r="AJ38" i="31"/>
  <c r="AL38" i="31" s="1"/>
  <c r="F38" i="31"/>
  <c r="B38" i="31"/>
  <c r="AJ37" i="31"/>
  <c r="F37" i="31"/>
  <c r="B37" i="31"/>
  <c r="AJ36" i="31"/>
  <c r="AL36" i="31" s="1"/>
  <c r="F36" i="31"/>
  <c r="C36" i="31"/>
  <c r="AD36" i="31" s="1"/>
  <c r="B36" i="31"/>
  <c r="AL35" i="31"/>
  <c r="AJ35" i="31"/>
  <c r="AK35" i="31" s="1"/>
  <c r="F35" i="31"/>
  <c r="C35" i="31"/>
  <c r="B35" i="31"/>
  <c r="AJ34" i="31"/>
  <c r="AL34" i="31" s="1"/>
  <c r="F34" i="31"/>
  <c r="B34" i="31"/>
  <c r="AJ33" i="31"/>
  <c r="F33" i="31"/>
  <c r="C33" i="31"/>
  <c r="B33" i="31"/>
  <c r="AK32" i="31"/>
  <c r="AJ32" i="31"/>
  <c r="AL32" i="31" s="1"/>
  <c r="F32" i="31"/>
  <c r="B32" i="31"/>
  <c r="AJ31" i="31"/>
  <c r="AK31" i="31" s="1"/>
  <c r="F31" i="31"/>
  <c r="B31" i="31"/>
  <c r="AK30" i="31"/>
  <c r="AM30" i="31" s="1"/>
  <c r="AJ30" i="31"/>
  <c r="AL30" i="31" s="1"/>
  <c r="F30" i="31"/>
  <c r="B30" i="31"/>
  <c r="AJ29" i="31"/>
  <c r="F29" i="31"/>
  <c r="C29" i="31"/>
  <c r="B29" i="31"/>
  <c r="AJ28" i="31"/>
  <c r="AL28" i="31" s="1"/>
  <c r="F28" i="31"/>
  <c r="C28" i="31"/>
  <c r="AD28" i="31" s="1"/>
  <c r="B28" i="31"/>
  <c r="AJ27" i="31"/>
  <c r="AK27" i="31" s="1"/>
  <c r="F27" i="31"/>
  <c r="B27" i="31"/>
  <c r="AJ26" i="31"/>
  <c r="AL26" i="31" s="1"/>
  <c r="F26" i="31"/>
  <c r="C26" i="31"/>
  <c r="Z26" i="31" s="1"/>
  <c r="B26" i="31"/>
  <c r="AJ25" i="31"/>
  <c r="AK25" i="31" s="1"/>
  <c r="F25" i="31"/>
  <c r="C25" i="31"/>
  <c r="B25" i="31"/>
  <c r="AJ24" i="31"/>
  <c r="AL24" i="31" s="1"/>
  <c r="F24" i="31"/>
  <c r="B24" i="31"/>
  <c r="AJ23" i="31"/>
  <c r="AK23" i="31" s="1"/>
  <c r="F23" i="31"/>
  <c r="B23" i="31"/>
  <c r="AL22" i="31"/>
  <c r="AJ22" i="31"/>
  <c r="AK22" i="31" s="1"/>
  <c r="AM22" i="31" s="1"/>
  <c r="F22" i="31"/>
  <c r="B22" i="31"/>
  <c r="AJ21" i="31"/>
  <c r="AL21" i="31" s="1"/>
  <c r="F21" i="31"/>
  <c r="B21" i="31"/>
  <c r="AK20" i="31"/>
  <c r="AJ20" i="31"/>
  <c r="AL20" i="31" s="1"/>
  <c r="F20" i="31"/>
  <c r="B20" i="31"/>
  <c r="AL19" i="31"/>
  <c r="AJ19" i="31"/>
  <c r="AK19" i="31" s="1"/>
  <c r="F19" i="31"/>
  <c r="B19" i="31"/>
  <c r="AJ18" i="31"/>
  <c r="AL18" i="31" s="1"/>
  <c r="F18" i="31"/>
  <c r="B18" i="31"/>
  <c r="AJ17" i="31"/>
  <c r="AL17" i="31" s="1"/>
  <c r="F17" i="31"/>
  <c r="B17" i="31"/>
  <c r="AK16" i="31"/>
  <c r="AJ16" i="31"/>
  <c r="AL16" i="31" s="1"/>
  <c r="F16" i="31"/>
  <c r="B16" i="31"/>
  <c r="B13" i="31"/>
  <c r="B12" i="31"/>
  <c r="B11" i="31"/>
  <c r="Z60" i="31" s="1"/>
  <c r="B10" i="31"/>
  <c r="X63" i="31" s="1"/>
  <c r="B9" i="31"/>
  <c r="B8" i="31"/>
  <c r="B7" i="31"/>
  <c r="B6" i="31"/>
  <c r="B5" i="31"/>
  <c r="B4" i="31"/>
  <c r="K48" i="31" s="1"/>
  <c r="B3" i="31"/>
  <c r="B2" i="31"/>
  <c r="AJ75" i="30"/>
  <c r="F75" i="30"/>
  <c r="C75" i="30"/>
  <c r="B75" i="30"/>
  <c r="AJ74" i="30"/>
  <c r="F74" i="30"/>
  <c r="C74" i="30"/>
  <c r="B74" i="30"/>
  <c r="AJ73" i="30"/>
  <c r="F73" i="30"/>
  <c r="C73" i="30"/>
  <c r="B73" i="30"/>
  <c r="AJ72" i="30"/>
  <c r="F72" i="30"/>
  <c r="C72" i="30"/>
  <c r="B72" i="30"/>
  <c r="AJ71" i="30"/>
  <c r="F71" i="30"/>
  <c r="C71" i="30"/>
  <c r="B71" i="30"/>
  <c r="AJ70" i="30"/>
  <c r="F70" i="30"/>
  <c r="B70" i="30"/>
  <c r="AJ69" i="30"/>
  <c r="F69" i="30"/>
  <c r="B69" i="30"/>
  <c r="AJ68" i="30"/>
  <c r="F68" i="30"/>
  <c r="B68" i="30"/>
  <c r="AJ67" i="30"/>
  <c r="F67" i="30"/>
  <c r="B67" i="30"/>
  <c r="AJ66" i="30"/>
  <c r="F66" i="30"/>
  <c r="B66" i="30"/>
  <c r="AJ65" i="30"/>
  <c r="F65" i="30"/>
  <c r="C65" i="30"/>
  <c r="B65" i="30"/>
  <c r="AJ64" i="30"/>
  <c r="F64" i="30"/>
  <c r="C64" i="30"/>
  <c r="B64" i="30"/>
  <c r="AJ63" i="30"/>
  <c r="F63" i="30"/>
  <c r="C63" i="30"/>
  <c r="B63" i="30"/>
  <c r="AJ62" i="30"/>
  <c r="F62" i="30"/>
  <c r="C62" i="30"/>
  <c r="B62" i="30"/>
  <c r="AJ61" i="30"/>
  <c r="F61" i="30"/>
  <c r="C61" i="30"/>
  <c r="B61" i="30"/>
  <c r="AJ60" i="30"/>
  <c r="F60" i="30"/>
  <c r="C60" i="30"/>
  <c r="B60" i="30"/>
  <c r="AJ59" i="30"/>
  <c r="F59" i="30"/>
  <c r="C59" i="30"/>
  <c r="B59" i="30"/>
  <c r="AJ58" i="30"/>
  <c r="F58" i="30"/>
  <c r="C58" i="30"/>
  <c r="B58" i="30"/>
  <c r="AJ57" i="30"/>
  <c r="F57" i="30"/>
  <c r="C57" i="30"/>
  <c r="B57" i="30"/>
  <c r="AJ56" i="30"/>
  <c r="F56" i="30"/>
  <c r="C56" i="30"/>
  <c r="B56" i="30"/>
  <c r="AJ55" i="30"/>
  <c r="F55" i="30"/>
  <c r="C55" i="30"/>
  <c r="B55" i="30"/>
  <c r="AJ54" i="30"/>
  <c r="F54" i="30"/>
  <c r="C54" i="30"/>
  <c r="B54" i="30"/>
  <c r="AJ53" i="30"/>
  <c r="F53" i="30"/>
  <c r="C53" i="30"/>
  <c r="B53" i="30"/>
  <c r="AJ52" i="30"/>
  <c r="F52" i="30"/>
  <c r="C52" i="30"/>
  <c r="B52" i="30"/>
  <c r="AJ51" i="30"/>
  <c r="F51" i="30"/>
  <c r="C51" i="30"/>
  <c r="B51" i="30"/>
  <c r="AJ50" i="30"/>
  <c r="AL50" i="30" s="1"/>
  <c r="F50" i="30"/>
  <c r="B50" i="30"/>
  <c r="AJ49" i="30"/>
  <c r="AK49" i="30" s="1"/>
  <c r="F49" i="30"/>
  <c r="B49" i="30"/>
  <c r="AJ48" i="30"/>
  <c r="AL48" i="30" s="1"/>
  <c r="F48" i="30"/>
  <c r="C48" i="30"/>
  <c r="B48" i="30"/>
  <c r="AJ47" i="30"/>
  <c r="F47" i="30"/>
  <c r="B47" i="30"/>
  <c r="AK46" i="30"/>
  <c r="AJ46" i="30"/>
  <c r="AL46" i="30" s="1"/>
  <c r="F46" i="30"/>
  <c r="B46" i="30"/>
  <c r="AJ45" i="30"/>
  <c r="F45" i="30"/>
  <c r="B45" i="30"/>
  <c r="AJ44" i="30"/>
  <c r="AL44" i="30" s="1"/>
  <c r="F44" i="30"/>
  <c r="C44" i="30"/>
  <c r="B44" i="30"/>
  <c r="AK43" i="30"/>
  <c r="AM43" i="30" s="1"/>
  <c r="AJ43" i="30"/>
  <c r="AL43" i="30" s="1"/>
  <c r="F43" i="30"/>
  <c r="C43" i="30"/>
  <c r="L43" i="30" s="1"/>
  <c r="B43" i="30"/>
  <c r="AJ42" i="30"/>
  <c r="F42" i="30"/>
  <c r="B42" i="30"/>
  <c r="AJ41" i="30"/>
  <c r="AL41" i="30" s="1"/>
  <c r="F41" i="30"/>
  <c r="C41" i="30"/>
  <c r="V41" i="30" s="1"/>
  <c r="B41" i="30"/>
  <c r="AJ40" i="30"/>
  <c r="AK40" i="30" s="1"/>
  <c r="F40" i="30"/>
  <c r="C40" i="30"/>
  <c r="B40" i="30"/>
  <c r="AJ39" i="30"/>
  <c r="AL39" i="30" s="1"/>
  <c r="F39" i="30"/>
  <c r="B39" i="30"/>
  <c r="AJ38" i="30"/>
  <c r="F38" i="30"/>
  <c r="B38" i="30"/>
  <c r="AJ37" i="30"/>
  <c r="AL37" i="30" s="1"/>
  <c r="F37" i="30"/>
  <c r="C37" i="30"/>
  <c r="B37" i="30"/>
  <c r="AL36" i="30"/>
  <c r="AJ36" i="30"/>
  <c r="AK36" i="30" s="1"/>
  <c r="F36" i="30"/>
  <c r="B36" i="30"/>
  <c r="AK35" i="30"/>
  <c r="AM35" i="30" s="1"/>
  <c r="AJ35" i="30"/>
  <c r="AL35" i="30" s="1"/>
  <c r="F35" i="30"/>
  <c r="C35" i="30"/>
  <c r="B35" i="30"/>
  <c r="AJ34" i="30"/>
  <c r="F34" i="30"/>
  <c r="B34" i="30"/>
  <c r="AK33" i="30"/>
  <c r="AJ33" i="30"/>
  <c r="AL33" i="30" s="1"/>
  <c r="F33" i="30"/>
  <c r="B33" i="30"/>
  <c r="AJ32" i="30"/>
  <c r="AK32" i="30" s="1"/>
  <c r="F32" i="30"/>
  <c r="C32" i="30"/>
  <c r="B32" i="30"/>
  <c r="AJ31" i="30"/>
  <c r="AL31" i="30" s="1"/>
  <c r="F31" i="30"/>
  <c r="B31" i="30"/>
  <c r="AJ30" i="30"/>
  <c r="F30" i="30"/>
  <c r="B30" i="30"/>
  <c r="AJ29" i="30"/>
  <c r="AL29" i="30" s="1"/>
  <c r="F29" i="30"/>
  <c r="C29" i="30"/>
  <c r="B29" i="30"/>
  <c r="AL28" i="30"/>
  <c r="AJ28" i="30"/>
  <c r="AK28" i="30" s="1"/>
  <c r="F28" i="30"/>
  <c r="C28" i="30"/>
  <c r="Y28" i="30" s="1"/>
  <c r="B28" i="30"/>
  <c r="AJ27" i="30"/>
  <c r="AL27" i="30" s="1"/>
  <c r="F27" i="30"/>
  <c r="B27" i="30"/>
  <c r="AJ26" i="30"/>
  <c r="AK26" i="30" s="1"/>
  <c r="F26" i="30"/>
  <c r="C26" i="30"/>
  <c r="W26" i="30" s="1"/>
  <c r="B26" i="30"/>
  <c r="AJ25" i="30"/>
  <c r="AL25" i="30" s="1"/>
  <c r="F25" i="30"/>
  <c r="B25" i="30"/>
  <c r="AJ24" i="30"/>
  <c r="AK24" i="30" s="1"/>
  <c r="F24" i="30"/>
  <c r="B24" i="30"/>
  <c r="AJ23" i="30"/>
  <c r="AL23" i="30" s="1"/>
  <c r="F23" i="30"/>
  <c r="B23" i="30"/>
  <c r="AJ22" i="30"/>
  <c r="AL22" i="30" s="1"/>
  <c r="F22" i="30"/>
  <c r="B22" i="30"/>
  <c r="AL21" i="30"/>
  <c r="AJ21" i="30"/>
  <c r="AK21" i="30" s="1"/>
  <c r="AM21" i="30" s="1"/>
  <c r="F21" i="30"/>
  <c r="B21" i="30"/>
  <c r="AJ20" i="30"/>
  <c r="AL20" i="30" s="1"/>
  <c r="F20" i="30"/>
  <c r="B20" i="30"/>
  <c r="AJ19" i="30"/>
  <c r="AL19" i="30" s="1"/>
  <c r="F19" i="30"/>
  <c r="B19" i="30"/>
  <c r="AJ18" i="30"/>
  <c r="AL18" i="30" s="1"/>
  <c r="F18" i="30"/>
  <c r="B18" i="30"/>
  <c r="AJ17" i="30"/>
  <c r="AK17" i="30" s="1"/>
  <c r="F17" i="30"/>
  <c r="B17" i="30"/>
  <c r="AJ16" i="30"/>
  <c r="AL16" i="30" s="1"/>
  <c r="F16" i="30"/>
  <c r="B16" i="30"/>
  <c r="B13" i="30"/>
  <c r="B12" i="30"/>
  <c r="B11" i="30"/>
  <c r="B10" i="30"/>
  <c r="B9" i="30"/>
  <c r="B8" i="30"/>
  <c r="B7" i="30"/>
  <c r="B6" i="30"/>
  <c r="O51" i="30" s="1"/>
  <c r="B5" i="30"/>
  <c r="B4" i="30"/>
  <c r="L57" i="30" s="1"/>
  <c r="B3" i="30"/>
  <c r="B2" i="30"/>
  <c r="H54" i="30" s="1"/>
  <c r="AJ75" i="29"/>
  <c r="F75" i="29"/>
  <c r="C75" i="29"/>
  <c r="B75" i="29"/>
  <c r="AJ74" i="29"/>
  <c r="F74" i="29"/>
  <c r="C74" i="29"/>
  <c r="B74" i="29"/>
  <c r="AJ73" i="29"/>
  <c r="F73" i="29"/>
  <c r="C73" i="29"/>
  <c r="B73" i="29"/>
  <c r="AJ72" i="29"/>
  <c r="F72" i="29"/>
  <c r="C72" i="29"/>
  <c r="B72" i="29"/>
  <c r="AJ71" i="29"/>
  <c r="F71" i="29"/>
  <c r="C71" i="29"/>
  <c r="B71" i="29"/>
  <c r="AJ70" i="29"/>
  <c r="F70" i="29"/>
  <c r="B70" i="29"/>
  <c r="AJ69" i="29"/>
  <c r="F69" i="29"/>
  <c r="B69" i="29"/>
  <c r="AJ68" i="29"/>
  <c r="F68" i="29"/>
  <c r="B68" i="29"/>
  <c r="AJ67" i="29"/>
  <c r="F67" i="29"/>
  <c r="B67" i="29"/>
  <c r="AJ66" i="29"/>
  <c r="F66" i="29"/>
  <c r="B66" i="29"/>
  <c r="AJ65" i="29"/>
  <c r="F65" i="29"/>
  <c r="C65" i="29"/>
  <c r="B65" i="29"/>
  <c r="AJ64" i="29"/>
  <c r="F64" i="29"/>
  <c r="C64" i="29"/>
  <c r="B64" i="29"/>
  <c r="AJ63" i="29"/>
  <c r="F63" i="29"/>
  <c r="C63" i="29"/>
  <c r="B63" i="29"/>
  <c r="AJ62" i="29"/>
  <c r="F62" i="29"/>
  <c r="C62" i="29"/>
  <c r="B62" i="29"/>
  <c r="AJ61" i="29"/>
  <c r="F61" i="29"/>
  <c r="C61" i="29"/>
  <c r="B61" i="29"/>
  <c r="AJ60" i="29"/>
  <c r="F60" i="29"/>
  <c r="C60" i="29"/>
  <c r="B60" i="29"/>
  <c r="AJ59" i="29"/>
  <c r="F59" i="29"/>
  <c r="C59" i="29"/>
  <c r="B59" i="29"/>
  <c r="AJ58" i="29"/>
  <c r="F58" i="29"/>
  <c r="C58" i="29"/>
  <c r="B58" i="29"/>
  <c r="AJ57" i="29"/>
  <c r="F57" i="29"/>
  <c r="C57" i="29"/>
  <c r="B57" i="29"/>
  <c r="AJ56" i="29"/>
  <c r="F56" i="29"/>
  <c r="C56" i="29"/>
  <c r="B56" i="29"/>
  <c r="AJ55" i="29"/>
  <c r="F55" i="29"/>
  <c r="C55" i="29"/>
  <c r="B55" i="29"/>
  <c r="AJ54" i="29"/>
  <c r="F54" i="29"/>
  <c r="C54" i="29"/>
  <c r="B54" i="29"/>
  <c r="AJ53" i="29"/>
  <c r="F53" i="29"/>
  <c r="C53" i="29"/>
  <c r="B53" i="29"/>
  <c r="AJ52" i="29"/>
  <c r="F52" i="29"/>
  <c r="C52" i="29"/>
  <c r="B52" i="29"/>
  <c r="AJ51" i="29"/>
  <c r="F51" i="29"/>
  <c r="C51" i="29"/>
  <c r="B51" i="29"/>
  <c r="AJ50" i="29"/>
  <c r="AL50" i="29" s="1"/>
  <c r="F50" i="29"/>
  <c r="C50" i="29"/>
  <c r="B50" i="29"/>
  <c r="AL49" i="29"/>
  <c r="AJ49" i="29"/>
  <c r="AK49" i="29" s="1"/>
  <c r="F49" i="29"/>
  <c r="B49" i="29"/>
  <c r="AJ48" i="29"/>
  <c r="AL48" i="29" s="1"/>
  <c r="F48" i="29"/>
  <c r="B48" i="29"/>
  <c r="AJ47" i="29"/>
  <c r="F47" i="29"/>
  <c r="C47" i="29"/>
  <c r="B47" i="29"/>
  <c r="AK46" i="29"/>
  <c r="AM46" i="29" s="1"/>
  <c r="AJ46" i="29"/>
  <c r="AL46" i="29" s="1"/>
  <c r="F46" i="29"/>
  <c r="B46" i="29"/>
  <c r="AJ45" i="29"/>
  <c r="AK45" i="29" s="1"/>
  <c r="F45" i="29"/>
  <c r="B45" i="29"/>
  <c r="AJ44" i="29"/>
  <c r="AL44" i="29" s="1"/>
  <c r="F44" i="29"/>
  <c r="B44" i="29"/>
  <c r="AJ43" i="29"/>
  <c r="AK43" i="29" s="1"/>
  <c r="F43" i="29"/>
  <c r="C43" i="29"/>
  <c r="Y43" i="29" s="1"/>
  <c r="B43" i="29"/>
  <c r="AJ42" i="29"/>
  <c r="AL42" i="29" s="1"/>
  <c r="F42" i="29"/>
  <c r="B42" i="29"/>
  <c r="AJ41" i="29"/>
  <c r="F41" i="29"/>
  <c r="C41" i="29"/>
  <c r="B41" i="29"/>
  <c r="AJ40" i="29"/>
  <c r="AL40" i="29" s="1"/>
  <c r="F40" i="29"/>
  <c r="C40" i="29"/>
  <c r="AC40" i="29" s="1"/>
  <c r="B40" i="29"/>
  <c r="AJ39" i="29"/>
  <c r="AL39" i="29" s="1"/>
  <c r="F39" i="29"/>
  <c r="B39" i="29"/>
  <c r="AJ38" i="29"/>
  <c r="F38" i="29"/>
  <c r="C38" i="29"/>
  <c r="K38" i="29" s="1"/>
  <c r="B38" i="29"/>
  <c r="AK37" i="29"/>
  <c r="AJ37" i="29"/>
  <c r="AL37" i="29" s="1"/>
  <c r="F37" i="29"/>
  <c r="C37" i="29"/>
  <c r="AD37" i="29" s="1"/>
  <c r="B37" i="29"/>
  <c r="AJ36" i="29"/>
  <c r="AK36" i="29" s="1"/>
  <c r="F36" i="29"/>
  <c r="B36" i="29"/>
  <c r="AJ35" i="29"/>
  <c r="AL35" i="29" s="1"/>
  <c r="F35" i="29"/>
  <c r="B35" i="29"/>
  <c r="AJ34" i="29"/>
  <c r="F34" i="29"/>
  <c r="B34" i="29"/>
  <c r="AJ33" i="29"/>
  <c r="AL33" i="29" s="1"/>
  <c r="F33" i="29"/>
  <c r="C33" i="29"/>
  <c r="AD33" i="29" s="1"/>
  <c r="B33" i="29"/>
  <c r="AL32" i="29"/>
  <c r="AJ32" i="29"/>
  <c r="AK32" i="29" s="1"/>
  <c r="F32" i="29"/>
  <c r="B32" i="29"/>
  <c r="AJ31" i="29"/>
  <c r="AL31" i="29" s="1"/>
  <c r="F31" i="29"/>
  <c r="C31" i="29"/>
  <c r="B31" i="29"/>
  <c r="AJ30" i="29"/>
  <c r="F30" i="29"/>
  <c r="C30" i="29"/>
  <c r="K30" i="29" s="1"/>
  <c r="B30" i="29"/>
  <c r="AJ29" i="29"/>
  <c r="AL29" i="29" s="1"/>
  <c r="F29" i="29"/>
  <c r="C29" i="29"/>
  <c r="B29" i="29"/>
  <c r="AJ28" i="29"/>
  <c r="AK28" i="29" s="1"/>
  <c r="F28" i="29"/>
  <c r="C28" i="29"/>
  <c r="B28" i="29"/>
  <c r="AK27" i="29"/>
  <c r="AM27" i="29" s="1"/>
  <c r="AJ27" i="29"/>
  <c r="AL27" i="29" s="1"/>
  <c r="F27" i="29"/>
  <c r="B27" i="29"/>
  <c r="AJ26" i="29"/>
  <c r="F26" i="29"/>
  <c r="B26" i="29"/>
  <c r="AJ25" i="29"/>
  <c r="AL25" i="29" s="1"/>
  <c r="F25" i="29"/>
  <c r="B25" i="29"/>
  <c r="AJ24" i="29"/>
  <c r="AK24" i="29" s="1"/>
  <c r="F24" i="29"/>
  <c r="B24" i="29"/>
  <c r="AJ23" i="29"/>
  <c r="AL23" i="29" s="1"/>
  <c r="F23" i="29"/>
  <c r="B23" i="29"/>
  <c r="AL22" i="29"/>
  <c r="AJ22" i="29"/>
  <c r="AK22" i="29" s="1"/>
  <c r="F22" i="29"/>
  <c r="B22" i="29"/>
  <c r="AJ21" i="29"/>
  <c r="AL21" i="29" s="1"/>
  <c r="F21" i="29"/>
  <c r="B21" i="29"/>
  <c r="AL20" i="29"/>
  <c r="AJ20" i="29"/>
  <c r="AK20" i="29" s="1"/>
  <c r="AM20" i="29" s="1"/>
  <c r="F20" i="29"/>
  <c r="B20" i="29"/>
  <c r="AJ19" i="29"/>
  <c r="AL19" i="29" s="1"/>
  <c r="F19" i="29"/>
  <c r="B19" i="29"/>
  <c r="AJ18" i="29"/>
  <c r="AL18" i="29" s="1"/>
  <c r="F18" i="29"/>
  <c r="B18" i="29"/>
  <c r="AJ17" i="29"/>
  <c r="AK17" i="29" s="1"/>
  <c r="F17" i="29"/>
  <c r="B17" i="29"/>
  <c r="AL16" i="29"/>
  <c r="AK16" i="29"/>
  <c r="AM16" i="29" s="1"/>
  <c r="AJ16" i="29"/>
  <c r="F16" i="29"/>
  <c r="B16" i="29"/>
  <c r="B13" i="29"/>
  <c r="B12" i="29"/>
  <c r="B11" i="29"/>
  <c r="B10" i="29"/>
  <c r="B9" i="29"/>
  <c r="B8" i="29"/>
  <c r="B7" i="29"/>
  <c r="R56" i="29" s="1"/>
  <c r="B6" i="29"/>
  <c r="B5" i="29"/>
  <c r="B4" i="29"/>
  <c r="K47" i="29" s="1"/>
  <c r="B3" i="29"/>
  <c r="B2" i="29"/>
  <c r="AJ75" i="28"/>
  <c r="F75" i="28"/>
  <c r="C75" i="28"/>
  <c r="L75" i="28" s="1"/>
  <c r="B75" i="28"/>
  <c r="AJ74" i="28"/>
  <c r="F74" i="28"/>
  <c r="C74" i="28"/>
  <c r="B74" i="28"/>
  <c r="AJ73" i="28"/>
  <c r="F73" i="28"/>
  <c r="C73" i="28"/>
  <c r="B73" i="28"/>
  <c r="AJ72" i="28"/>
  <c r="F72" i="28"/>
  <c r="C72" i="28"/>
  <c r="B72" i="28"/>
  <c r="AJ71" i="28"/>
  <c r="F71" i="28"/>
  <c r="C71" i="28"/>
  <c r="B71" i="28"/>
  <c r="AJ70" i="28"/>
  <c r="F70" i="28"/>
  <c r="B70" i="28"/>
  <c r="AJ69" i="28"/>
  <c r="F69" i="28"/>
  <c r="B69" i="28"/>
  <c r="AJ68" i="28"/>
  <c r="F68" i="28"/>
  <c r="B68" i="28"/>
  <c r="AJ67" i="28"/>
  <c r="F67" i="28"/>
  <c r="B67" i="28"/>
  <c r="AJ66" i="28"/>
  <c r="F66" i="28"/>
  <c r="B66" i="28"/>
  <c r="AJ65" i="28"/>
  <c r="F65" i="28"/>
  <c r="C65" i="28"/>
  <c r="B65" i="28"/>
  <c r="AJ64" i="28"/>
  <c r="F64" i="28"/>
  <c r="C64" i="28"/>
  <c r="B64" i="28"/>
  <c r="AJ63" i="28"/>
  <c r="F63" i="28"/>
  <c r="C63" i="28"/>
  <c r="B63" i="28"/>
  <c r="AJ62" i="28"/>
  <c r="F62" i="28"/>
  <c r="C62" i="28"/>
  <c r="B62" i="28"/>
  <c r="AJ61" i="28"/>
  <c r="O61" i="28"/>
  <c r="F61" i="28"/>
  <c r="C61" i="28"/>
  <c r="B61" i="28"/>
  <c r="AJ60" i="28"/>
  <c r="F60" i="28"/>
  <c r="C60" i="28"/>
  <c r="W60" i="28" s="1"/>
  <c r="B60" i="28"/>
  <c r="AJ59" i="28"/>
  <c r="F59" i="28"/>
  <c r="C59" i="28"/>
  <c r="B59" i="28"/>
  <c r="AJ58" i="28"/>
  <c r="W58" i="28"/>
  <c r="F58" i="28"/>
  <c r="C58" i="28"/>
  <c r="B58" i="28"/>
  <c r="AJ57" i="28"/>
  <c r="F57" i="28"/>
  <c r="C57" i="28"/>
  <c r="B57" i="28"/>
  <c r="AJ56" i="28"/>
  <c r="F56" i="28"/>
  <c r="C56" i="28"/>
  <c r="B56" i="28"/>
  <c r="AJ55" i="28"/>
  <c r="F55" i="28"/>
  <c r="C55" i="28"/>
  <c r="O55" i="28" s="1"/>
  <c r="B55" i="28"/>
  <c r="AJ54" i="28"/>
  <c r="F54" i="28"/>
  <c r="C54" i="28"/>
  <c r="B54" i="28"/>
  <c r="AJ53" i="28"/>
  <c r="O53" i="28"/>
  <c r="F53" i="28"/>
  <c r="C53" i="28"/>
  <c r="B53" i="28"/>
  <c r="AJ52" i="28"/>
  <c r="F52" i="28"/>
  <c r="C52" i="28"/>
  <c r="W52" i="28" s="1"/>
  <c r="B52" i="28"/>
  <c r="AJ51" i="28"/>
  <c r="AK51" i="28" s="1"/>
  <c r="F51" i="28"/>
  <c r="C51" i="28"/>
  <c r="AD51" i="28" s="1"/>
  <c r="B51" i="28"/>
  <c r="AL50" i="28"/>
  <c r="AJ50" i="28"/>
  <c r="AK50" i="28" s="1"/>
  <c r="AM50" i="28" s="1"/>
  <c r="F50" i="28"/>
  <c r="C50" i="28"/>
  <c r="B50" i="28"/>
  <c r="AK49" i="28"/>
  <c r="AM49" i="28" s="1"/>
  <c r="AJ49" i="28"/>
  <c r="AL49" i="28" s="1"/>
  <c r="F49" i="28"/>
  <c r="B49" i="28"/>
  <c r="AJ48" i="28"/>
  <c r="F48" i="28"/>
  <c r="B48" i="28"/>
  <c r="AL47" i="28"/>
  <c r="AJ47" i="28"/>
  <c r="AK47" i="28" s="1"/>
  <c r="F47" i="28"/>
  <c r="C47" i="28"/>
  <c r="B47" i="28"/>
  <c r="AL46" i="28"/>
  <c r="AK46" i="28"/>
  <c r="AJ46" i="28"/>
  <c r="F46" i="28"/>
  <c r="B46" i="28"/>
  <c r="AJ45" i="28"/>
  <c r="F45" i="28"/>
  <c r="C45" i="28"/>
  <c r="O45" i="28" s="1"/>
  <c r="B45" i="28"/>
  <c r="AJ44" i="28"/>
  <c r="F44" i="28"/>
  <c r="B44" i="28"/>
  <c r="AL43" i="28"/>
  <c r="AM43" i="28" s="1"/>
  <c r="AJ43" i="28"/>
  <c r="AK43" i="28" s="1"/>
  <c r="F43" i="28"/>
  <c r="C43" i="28"/>
  <c r="B43" i="28"/>
  <c r="AJ42" i="28"/>
  <c r="AL42" i="28" s="1"/>
  <c r="F42" i="28"/>
  <c r="C42" i="28"/>
  <c r="R42" i="28" s="1"/>
  <c r="B42" i="28"/>
  <c r="AJ41" i="28"/>
  <c r="AK41" i="28" s="1"/>
  <c r="F41" i="28"/>
  <c r="B41" i="28"/>
  <c r="AL40" i="28"/>
  <c r="AK40" i="28"/>
  <c r="AJ40" i="28"/>
  <c r="F40" i="28"/>
  <c r="C40" i="28"/>
  <c r="B40" i="28"/>
  <c r="AJ39" i="28"/>
  <c r="AL39" i="28" s="1"/>
  <c r="F39" i="28"/>
  <c r="B39" i="28"/>
  <c r="AJ38" i="28"/>
  <c r="F38" i="28"/>
  <c r="C38" i="28"/>
  <c r="O38" i="28" s="1"/>
  <c r="B38" i="28"/>
  <c r="AL37" i="28"/>
  <c r="AK37" i="28"/>
  <c r="AM37" i="28" s="1"/>
  <c r="AJ37" i="28"/>
  <c r="F37" i="28"/>
  <c r="B37" i="28"/>
  <c r="AL36" i="28"/>
  <c r="AJ36" i="28"/>
  <c r="AK36" i="28" s="1"/>
  <c r="AM36" i="28" s="1"/>
  <c r="F36" i="28"/>
  <c r="C36" i="28"/>
  <c r="B36" i="28"/>
  <c r="AJ35" i="28"/>
  <c r="AL35" i="28" s="1"/>
  <c r="F35" i="28"/>
  <c r="C35" i="28"/>
  <c r="B35" i="28"/>
  <c r="AJ34" i="28"/>
  <c r="F34" i="28"/>
  <c r="B34" i="28"/>
  <c r="AJ33" i="28"/>
  <c r="AK33" i="28" s="1"/>
  <c r="F33" i="28"/>
  <c r="C33" i="28"/>
  <c r="B33" i="28"/>
  <c r="AJ32" i="28"/>
  <c r="AK32" i="28" s="1"/>
  <c r="F32" i="28"/>
  <c r="C32" i="28"/>
  <c r="AC32" i="28" s="1"/>
  <c r="B32" i="28"/>
  <c r="AJ31" i="28"/>
  <c r="AL31" i="28" s="1"/>
  <c r="F31" i="28"/>
  <c r="B31" i="28"/>
  <c r="AJ30" i="28"/>
  <c r="F30" i="28"/>
  <c r="B30" i="28"/>
  <c r="AJ29" i="28"/>
  <c r="AK29" i="28" s="1"/>
  <c r="F29" i="28"/>
  <c r="B29" i="28"/>
  <c r="AJ28" i="28"/>
  <c r="AL28" i="28" s="1"/>
  <c r="F28" i="28"/>
  <c r="C28" i="28"/>
  <c r="B28" i="28"/>
  <c r="AJ27" i="28"/>
  <c r="AK27" i="28" s="1"/>
  <c r="F27" i="28"/>
  <c r="B27" i="28"/>
  <c r="AL26" i="28"/>
  <c r="AK26" i="28"/>
  <c r="AM26" i="28" s="1"/>
  <c r="AJ26" i="28"/>
  <c r="F26" i="28"/>
  <c r="B26" i="28"/>
  <c r="AJ25" i="28"/>
  <c r="AK25" i="28" s="1"/>
  <c r="F25" i="28"/>
  <c r="B25" i="28"/>
  <c r="AJ24" i="28"/>
  <c r="AL24" i="28" s="1"/>
  <c r="F24" i="28"/>
  <c r="B24" i="28"/>
  <c r="AJ23" i="28"/>
  <c r="AK23" i="28" s="1"/>
  <c r="F23" i="28"/>
  <c r="B23" i="28"/>
  <c r="AJ22" i="28"/>
  <c r="AK22" i="28" s="1"/>
  <c r="F22" i="28"/>
  <c r="B22" i="28"/>
  <c r="AJ21" i="28"/>
  <c r="AL21" i="28" s="1"/>
  <c r="F21" i="28"/>
  <c r="C21" i="28"/>
  <c r="X21" i="28" s="1"/>
  <c r="B21" i="28"/>
  <c r="AJ20" i="28"/>
  <c r="AL20" i="28" s="1"/>
  <c r="F20" i="28"/>
  <c r="B20" i="28"/>
  <c r="AL19" i="28"/>
  <c r="AJ19" i="28"/>
  <c r="AK19" i="28" s="1"/>
  <c r="F19" i="28"/>
  <c r="B19" i="28"/>
  <c r="AJ18" i="28"/>
  <c r="AL18" i="28" s="1"/>
  <c r="F18" i="28"/>
  <c r="B18" i="28"/>
  <c r="AJ17" i="28"/>
  <c r="AK17" i="28" s="1"/>
  <c r="F17" i="28"/>
  <c r="B17" i="28"/>
  <c r="AJ16" i="28"/>
  <c r="AL16" i="28" s="1"/>
  <c r="F16" i="28"/>
  <c r="B16" i="28"/>
  <c r="B13" i="28"/>
  <c r="B12" i="28"/>
  <c r="B11" i="28"/>
  <c r="B10" i="28"/>
  <c r="W56" i="28" s="1"/>
  <c r="B9" i="28"/>
  <c r="B8" i="28"/>
  <c r="B7" i="28"/>
  <c r="B6" i="28"/>
  <c r="O59" i="28" s="1"/>
  <c r="B5" i="28"/>
  <c r="B4" i="28"/>
  <c r="B3" i="28"/>
  <c r="B2" i="28"/>
  <c r="G61" i="28" s="1"/>
  <c r="AJ75" i="27"/>
  <c r="F75" i="27"/>
  <c r="C75" i="27"/>
  <c r="B75" i="27"/>
  <c r="AJ74" i="27"/>
  <c r="F74" i="27"/>
  <c r="C74" i="27"/>
  <c r="B74" i="27"/>
  <c r="AJ73" i="27"/>
  <c r="F73" i="27"/>
  <c r="C73" i="27"/>
  <c r="B73" i="27"/>
  <c r="AJ72" i="27"/>
  <c r="F72" i="27"/>
  <c r="C72" i="27"/>
  <c r="B72" i="27"/>
  <c r="AJ71" i="27"/>
  <c r="F71" i="27"/>
  <c r="C71" i="27"/>
  <c r="B71" i="27"/>
  <c r="AJ70" i="27"/>
  <c r="F70" i="27"/>
  <c r="B70" i="27"/>
  <c r="AJ69" i="27"/>
  <c r="F69" i="27"/>
  <c r="B69" i="27"/>
  <c r="AJ68" i="27"/>
  <c r="F68" i="27"/>
  <c r="B68" i="27"/>
  <c r="AJ67" i="27"/>
  <c r="F67" i="27"/>
  <c r="B67" i="27"/>
  <c r="AJ66" i="27"/>
  <c r="F66" i="27"/>
  <c r="B66" i="27"/>
  <c r="AJ65" i="27"/>
  <c r="F65" i="27"/>
  <c r="C65" i="27"/>
  <c r="B65" i="27"/>
  <c r="AJ64" i="27"/>
  <c r="F64" i="27"/>
  <c r="C64" i="27"/>
  <c r="B64" i="27"/>
  <c r="AJ63" i="27"/>
  <c r="F63" i="27"/>
  <c r="C63" i="27"/>
  <c r="B63" i="27"/>
  <c r="AJ62" i="27"/>
  <c r="F62" i="27"/>
  <c r="C62" i="27"/>
  <c r="B62" i="27"/>
  <c r="AJ61" i="27"/>
  <c r="F61" i="27"/>
  <c r="C61" i="27"/>
  <c r="B61" i="27"/>
  <c r="AJ60" i="27"/>
  <c r="F60" i="27"/>
  <c r="C60" i="27"/>
  <c r="B60" i="27"/>
  <c r="AJ59" i="27"/>
  <c r="F59" i="27"/>
  <c r="C59" i="27"/>
  <c r="B59" i="27"/>
  <c r="AJ58" i="27"/>
  <c r="F58" i="27"/>
  <c r="C58" i="27"/>
  <c r="B58" i="27"/>
  <c r="AJ57" i="27"/>
  <c r="F57" i="27"/>
  <c r="C57" i="27"/>
  <c r="B57" i="27"/>
  <c r="AJ56" i="27"/>
  <c r="F56" i="27"/>
  <c r="C56" i="27"/>
  <c r="B56" i="27"/>
  <c r="AJ55" i="27"/>
  <c r="F55" i="27"/>
  <c r="C55" i="27"/>
  <c r="B55" i="27"/>
  <c r="AJ54" i="27"/>
  <c r="F54" i="27"/>
  <c r="C54" i="27"/>
  <c r="B54" i="27"/>
  <c r="AJ53" i="27"/>
  <c r="F53" i="27"/>
  <c r="C53" i="27"/>
  <c r="B53" i="27"/>
  <c r="AJ52" i="27"/>
  <c r="F52" i="27"/>
  <c r="C52" i="27"/>
  <c r="B52" i="27"/>
  <c r="AJ51" i="27"/>
  <c r="AK51" i="27" s="1"/>
  <c r="F51" i="27"/>
  <c r="C51" i="27"/>
  <c r="B51" i="27"/>
  <c r="AK50" i="27"/>
  <c r="AM50" i="27" s="1"/>
  <c r="AJ50" i="27"/>
  <c r="AL50" i="27" s="1"/>
  <c r="F50" i="27"/>
  <c r="C50" i="27"/>
  <c r="B50" i="27"/>
  <c r="AL49" i="27"/>
  <c r="AJ49" i="27"/>
  <c r="AK49" i="27" s="1"/>
  <c r="F49" i="27"/>
  <c r="B49" i="27"/>
  <c r="AL48" i="27"/>
  <c r="AK48" i="27"/>
  <c r="AM48" i="27" s="1"/>
  <c r="AJ48" i="27"/>
  <c r="F48" i="27"/>
  <c r="C48" i="27"/>
  <c r="B48" i="27"/>
  <c r="AJ47" i="27"/>
  <c r="AK47" i="27" s="1"/>
  <c r="F47" i="27"/>
  <c r="B47" i="27"/>
  <c r="AJ46" i="27"/>
  <c r="AL46" i="27" s="1"/>
  <c r="F46" i="27"/>
  <c r="B46" i="27"/>
  <c r="AJ45" i="27"/>
  <c r="F45" i="27"/>
  <c r="B45" i="27"/>
  <c r="AJ44" i="27"/>
  <c r="AL44" i="27" s="1"/>
  <c r="F44" i="27"/>
  <c r="C44" i="27"/>
  <c r="Z44" i="27" s="1"/>
  <c r="B44" i="27"/>
  <c r="AL43" i="27"/>
  <c r="AJ43" i="27"/>
  <c r="AK43" i="27" s="1"/>
  <c r="F43" i="27"/>
  <c r="C43" i="27"/>
  <c r="B43" i="27"/>
  <c r="AJ42" i="27"/>
  <c r="AL42" i="27" s="1"/>
  <c r="F42" i="27"/>
  <c r="B42" i="27"/>
  <c r="AL41" i="27"/>
  <c r="AM41" i="27" s="1"/>
  <c r="AJ41" i="27"/>
  <c r="AK41" i="27" s="1"/>
  <c r="F41" i="27"/>
  <c r="C41" i="27"/>
  <c r="B41" i="27"/>
  <c r="AL40" i="27"/>
  <c r="AJ40" i="27"/>
  <c r="AK40" i="27" s="1"/>
  <c r="AM40" i="27" s="1"/>
  <c r="F40" i="27"/>
  <c r="C40" i="27"/>
  <c r="N40" i="27" s="1"/>
  <c r="B40" i="27"/>
  <c r="AJ39" i="27"/>
  <c r="AL39" i="27" s="1"/>
  <c r="F39" i="27"/>
  <c r="B39" i="27"/>
  <c r="AJ38" i="27"/>
  <c r="AL38" i="27" s="1"/>
  <c r="F38" i="27"/>
  <c r="B38" i="27"/>
  <c r="AJ37" i="27"/>
  <c r="AK37" i="27" s="1"/>
  <c r="F37" i="27"/>
  <c r="C37" i="27"/>
  <c r="B37" i="27"/>
  <c r="AJ36" i="27"/>
  <c r="AL36" i="27" s="1"/>
  <c r="F36" i="27"/>
  <c r="B36" i="27"/>
  <c r="AJ35" i="27"/>
  <c r="F35" i="27"/>
  <c r="B35" i="27"/>
  <c r="AJ34" i="27"/>
  <c r="F34" i="27"/>
  <c r="C34" i="27"/>
  <c r="Z34" i="27" s="1"/>
  <c r="B34" i="27"/>
  <c r="AJ33" i="27"/>
  <c r="F33" i="27"/>
  <c r="B33" i="27"/>
  <c r="AL32" i="27"/>
  <c r="AK32" i="27"/>
  <c r="AM32" i="27" s="1"/>
  <c r="AJ32" i="27"/>
  <c r="F32" i="27"/>
  <c r="C32" i="27"/>
  <c r="B32" i="27"/>
  <c r="AJ31" i="27"/>
  <c r="AL31" i="27" s="1"/>
  <c r="F31" i="27"/>
  <c r="B31" i="27"/>
  <c r="AJ30" i="27"/>
  <c r="AL30" i="27" s="1"/>
  <c r="F30" i="27"/>
  <c r="C30" i="27"/>
  <c r="P30" i="27" s="1"/>
  <c r="B30" i="27"/>
  <c r="AJ29" i="27"/>
  <c r="AK29" i="27" s="1"/>
  <c r="F29" i="27"/>
  <c r="C29" i="27"/>
  <c r="V29" i="27" s="1"/>
  <c r="B29" i="27"/>
  <c r="AL28" i="27"/>
  <c r="AJ28" i="27"/>
  <c r="AK28" i="27" s="1"/>
  <c r="F28" i="27"/>
  <c r="B28" i="27"/>
  <c r="AJ27" i="27"/>
  <c r="AL27" i="27" s="1"/>
  <c r="F27" i="27"/>
  <c r="B27" i="27"/>
  <c r="AJ26" i="27"/>
  <c r="F26" i="27"/>
  <c r="C26" i="27"/>
  <c r="B26" i="27"/>
  <c r="AJ25" i="27"/>
  <c r="AL25" i="27" s="1"/>
  <c r="F25" i="27"/>
  <c r="B25" i="27"/>
  <c r="AJ24" i="27"/>
  <c r="AK24" i="27" s="1"/>
  <c r="F24" i="27"/>
  <c r="B24" i="27"/>
  <c r="AK23" i="27"/>
  <c r="AM23" i="27" s="1"/>
  <c r="AJ23" i="27"/>
  <c r="AL23" i="27" s="1"/>
  <c r="F23" i="27"/>
  <c r="B23" i="27"/>
  <c r="AJ22" i="27"/>
  <c r="F22" i="27"/>
  <c r="B22" i="27"/>
  <c r="AJ21" i="27"/>
  <c r="F21" i="27"/>
  <c r="B21" i="27"/>
  <c r="AL20" i="27"/>
  <c r="AK20" i="27"/>
  <c r="AM20" i="27" s="1"/>
  <c r="AJ20" i="27"/>
  <c r="F20" i="27"/>
  <c r="C20" i="27"/>
  <c r="H20" i="27" s="1"/>
  <c r="B20" i="27"/>
  <c r="AJ19" i="27"/>
  <c r="AL19" i="27" s="1"/>
  <c r="F19" i="27"/>
  <c r="B19" i="27"/>
  <c r="AJ18" i="27"/>
  <c r="F18" i="27"/>
  <c r="B18" i="27"/>
  <c r="AJ17" i="27"/>
  <c r="AK17" i="27" s="1"/>
  <c r="F17" i="27"/>
  <c r="B17" i="27"/>
  <c r="AJ16" i="27"/>
  <c r="AL16" i="27" s="1"/>
  <c r="F16" i="27"/>
  <c r="B16" i="27"/>
  <c r="B13" i="27"/>
  <c r="B12" i="27"/>
  <c r="B11" i="27"/>
  <c r="B10" i="27"/>
  <c r="B9" i="27"/>
  <c r="B8" i="27"/>
  <c r="B7" i="27"/>
  <c r="B6" i="27"/>
  <c r="B5" i="27"/>
  <c r="B4" i="27"/>
  <c r="B3" i="27"/>
  <c r="B2" i="27"/>
  <c r="AJ75" i="26"/>
  <c r="F75" i="26"/>
  <c r="C75" i="26"/>
  <c r="B75" i="26"/>
  <c r="AJ74" i="26"/>
  <c r="F74" i="26"/>
  <c r="C74" i="26"/>
  <c r="B74" i="26"/>
  <c r="AJ73" i="26"/>
  <c r="F73" i="26"/>
  <c r="C73" i="26"/>
  <c r="B73" i="26"/>
  <c r="AJ72" i="26"/>
  <c r="F72" i="26"/>
  <c r="C72" i="26"/>
  <c r="B72" i="26"/>
  <c r="AJ71" i="26"/>
  <c r="F71" i="26"/>
  <c r="C71" i="26"/>
  <c r="B71" i="26"/>
  <c r="AJ70" i="26"/>
  <c r="F70" i="26"/>
  <c r="B70" i="26"/>
  <c r="AJ69" i="26"/>
  <c r="F69" i="26"/>
  <c r="B69" i="26"/>
  <c r="AJ68" i="26"/>
  <c r="F68" i="26"/>
  <c r="B68" i="26"/>
  <c r="AJ67" i="26"/>
  <c r="F67" i="26"/>
  <c r="B67" i="26"/>
  <c r="AJ66" i="26"/>
  <c r="F66" i="26"/>
  <c r="B66" i="26"/>
  <c r="AJ65" i="26"/>
  <c r="F65" i="26"/>
  <c r="C65" i="26"/>
  <c r="B65" i="26"/>
  <c r="AJ64" i="26"/>
  <c r="F64" i="26"/>
  <c r="C64" i="26"/>
  <c r="B64" i="26"/>
  <c r="AJ63" i="26"/>
  <c r="F63" i="26"/>
  <c r="C63" i="26"/>
  <c r="B63" i="26"/>
  <c r="AJ62" i="26"/>
  <c r="F62" i="26"/>
  <c r="C62" i="26"/>
  <c r="B62" i="26"/>
  <c r="AJ61" i="26"/>
  <c r="F61" i="26"/>
  <c r="C61" i="26"/>
  <c r="B61" i="26"/>
  <c r="AJ60" i="26"/>
  <c r="F60" i="26"/>
  <c r="C60" i="26"/>
  <c r="B60" i="26"/>
  <c r="AJ59" i="26"/>
  <c r="F59" i="26"/>
  <c r="C59" i="26"/>
  <c r="B59" i="26"/>
  <c r="AJ58" i="26"/>
  <c r="F58" i="26"/>
  <c r="C58" i="26"/>
  <c r="B58" i="26"/>
  <c r="AJ57" i="26"/>
  <c r="F57" i="26"/>
  <c r="C57" i="26"/>
  <c r="B57" i="26"/>
  <c r="AJ56" i="26"/>
  <c r="F56" i="26"/>
  <c r="C56" i="26"/>
  <c r="B56" i="26"/>
  <c r="AJ55" i="26"/>
  <c r="F55" i="26"/>
  <c r="C55" i="26"/>
  <c r="B55" i="26"/>
  <c r="AJ54" i="26"/>
  <c r="F54" i="26"/>
  <c r="C54" i="26"/>
  <c r="B54" i="26"/>
  <c r="AJ53" i="26"/>
  <c r="F53" i="26"/>
  <c r="C53" i="26"/>
  <c r="B53" i="26"/>
  <c r="AJ52" i="26"/>
  <c r="F52" i="26"/>
  <c r="C52" i="26"/>
  <c r="B52" i="26"/>
  <c r="AL51" i="26"/>
  <c r="AK51" i="26"/>
  <c r="AJ51" i="26"/>
  <c r="F51" i="26"/>
  <c r="C51" i="26"/>
  <c r="B51" i="26"/>
  <c r="AJ50" i="26"/>
  <c r="F50" i="26"/>
  <c r="C50" i="26"/>
  <c r="B50" i="26"/>
  <c r="AJ49" i="26"/>
  <c r="F49" i="26"/>
  <c r="B49" i="26"/>
  <c r="AL48" i="26"/>
  <c r="AJ48" i="26"/>
  <c r="AK48" i="26" s="1"/>
  <c r="F48" i="26"/>
  <c r="C48" i="26"/>
  <c r="B48" i="26"/>
  <c r="AK47" i="26"/>
  <c r="AJ47" i="26"/>
  <c r="AL47" i="26" s="1"/>
  <c r="F47" i="26"/>
  <c r="B47" i="26"/>
  <c r="AJ46" i="26"/>
  <c r="F46" i="26"/>
  <c r="B46" i="26"/>
  <c r="AK45" i="26"/>
  <c r="AM45" i="26" s="1"/>
  <c r="AJ45" i="26"/>
  <c r="AL45" i="26" s="1"/>
  <c r="F45" i="26"/>
  <c r="C45" i="26"/>
  <c r="B45" i="26"/>
  <c r="AJ44" i="26"/>
  <c r="AK44" i="26" s="1"/>
  <c r="F44" i="26"/>
  <c r="C44" i="26"/>
  <c r="B44" i="26"/>
  <c r="AM43" i="26"/>
  <c r="AK43" i="26"/>
  <c r="AJ43" i="26"/>
  <c r="AL43" i="26" s="1"/>
  <c r="F43" i="26"/>
  <c r="B43" i="26"/>
  <c r="AJ42" i="26"/>
  <c r="AK42" i="26" s="1"/>
  <c r="F42" i="26"/>
  <c r="C42" i="26"/>
  <c r="B42" i="26"/>
  <c r="AJ41" i="26"/>
  <c r="F41" i="26"/>
  <c r="B41" i="26"/>
  <c r="AJ40" i="26"/>
  <c r="AK40" i="26" s="1"/>
  <c r="F40" i="26"/>
  <c r="B40" i="26"/>
  <c r="AJ39" i="26"/>
  <c r="AL39" i="26" s="1"/>
  <c r="F39" i="26"/>
  <c r="C39" i="26"/>
  <c r="P39" i="26" s="1"/>
  <c r="B39" i="26"/>
  <c r="AJ38" i="26"/>
  <c r="F38" i="26"/>
  <c r="B38" i="26"/>
  <c r="AK37" i="26"/>
  <c r="AJ37" i="26"/>
  <c r="AL37" i="26" s="1"/>
  <c r="F37" i="26"/>
  <c r="C37" i="26"/>
  <c r="B37" i="26"/>
  <c r="AJ36" i="26"/>
  <c r="AK36" i="26" s="1"/>
  <c r="F36" i="26"/>
  <c r="C36" i="26"/>
  <c r="B36" i="26"/>
  <c r="AJ35" i="26"/>
  <c r="F35" i="26"/>
  <c r="C35" i="26"/>
  <c r="L35" i="26" s="1"/>
  <c r="B35" i="26"/>
  <c r="AJ34" i="26"/>
  <c r="F34" i="26"/>
  <c r="C34" i="26"/>
  <c r="B34" i="26"/>
  <c r="AJ33" i="26"/>
  <c r="AL33" i="26" s="1"/>
  <c r="F33" i="26"/>
  <c r="B33" i="26"/>
  <c r="AJ32" i="26"/>
  <c r="F32" i="26"/>
  <c r="C32" i="26"/>
  <c r="B32" i="26"/>
  <c r="AK31" i="26"/>
  <c r="AM31" i="26" s="1"/>
  <c r="AJ31" i="26"/>
  <c r="AL31" i="26" s="1"/>
  <c r="F31" i="26"/>
  <c r="B31" i="26"/>
  <c r="AJ30" i="26"/>
  <c r="F30" i="26"/>
  <c r="B30" i="26"/>
  <c r="AJ29" i="26"/>
  <c r="AL29" i="26" s="1"/>
  <c r="F29" i="26"/>
  <c r="C29" i="26"/>
  <c r="B29" i="26"/>
  <c r="AL28" i="26"/>
  <c r="AJ28" i="26"/>
  <c r="AK28" i="26" s="1"/>
  <c r="F28" i="26"/>
  <c r="B28" i="26"/>
  <c r="AK27" i="26"/>
  <c r="AM27" i="26" s="1"/>
  <c r="AJ27" i="26"/>
  <c r="AL27" i="26" s="1"/>
  <c r="F27" i="26"/>
  <c r="C27" i="26"/>
  <c r="L27" i="26" s="1"/>
  <c r="B27" i="26"/>
  <c r="AL26" i="26"/>
  <c r="AJ26" i="26"/>
  <c r="AK26" i="26" s="1"/>
  <c r="F26" i="26"/>
  <c r="B26" i="26"/>
  <c r="AK25" i="26"/>
  <c r="AM25" i="26" s="1"/>
  <c r="AJ25" i="26"/>
  <c r="AL25" i="26" s="1"/>
  <c r="F25" i="26"/>
  <c r="B25" i="26"/>
  <c r="AJ24" i="26"/>
  <c r="AK24" i="26" s="1"/>
  <c r="F24" i="26"/>
  <c r="B24" i="26"/>
  <c r="AK23" i="26"/>
  <c r="AJ23" i="26"/>
  <c r="AL23" i="26" s="1"/>
  <c r="F23" i="26"/>
  <c r="B23" i="26"/>
  <c r="AL22" i="26"/>
  <c r="AJ22" i="26"/>
  <c r="AK22" i="26" s="1"/>
  <c r="F22" i="26"/>
  <c r="B22" i="26"/>
  <c r="AK21" i="26"/>
  <c r="AM21" i="26" s="1"/>
  <c r="AJ21" i="26"/>
  <c r="AL21" i="26" s="1"/>
  <c r="F21" i="26"/>
  <c r="B21" i="26"/>
  <c r="AJ20" i="26"/>
  <c r="AK20" i="26" s="1"/>
  <c r="F20" i="26"/>
  <c r="B20" i="26"/>
  <c r="AJ19" i="26"/>
  <c r="F19" i="26"/>
  <c r="B19" i="26"/>
  <c r="AJ18" i="26"/>
  <c r="AL18" i="26" s="1"/>
  <c r="F18" i="26"/>
  <c r="B18" i="26"/>
  <c r="AK17" i="26"/>
  <c r="AJ17" i="26"/>
  <c r="AL17" i="26" s="1"/>
  <c r="F17" i="26"/>
  <c r="B17" i="26"/>
  <c r="AL16" i="26"/>
  <c r="AJ16" i="26"/>
  <c r="AK16" i="26" s="1"/>
  <c r="F16" i="26"/>
  <c r="B16" i="26"/>
  <c r="B13" i="26"/>
  <c r="B12" i="26"/>
  <c r="B11" i="26"/>
  <c r="B10" i="26"/>
  <c r="B9" i="26"/>
  <c r="B8" i="26"/>
  <c r="B7" i="26"/>
  <c r="R55" i="26" s="1"/>
  <c r="B6" i="26"/>
  <c r="P27" i="26" s="1"/>
  <c r="B5" i="26"/>
  <c r="B4" i="26"/>
  <c r="B3" i="26"/>
  <c r="B2" i="26"/>
  <c r="H60" i="26" s="1"/>
  <c r="AJ75" i="25"/>
  <c r="F75" i="25"/>
  <c r="C75" i="25"/>
  <c r="B75" i="25"/>
  <c r="AJ74" i="25"/>
  <c r="F74" i="25"/>
  <c r="C74" i="25"/>
  <c r="B74" i="25"/>
  <c r="AJ73" i="25"/>
  <c r="F73" i="25"/>
  <c r="C73" i="25"/>
  <c r="B73" i="25"/>
  <c r="AJ72" i="25"/>
  <c r="F72" i="25"/>
  <c r="C72" i="25"/>
  <c r="B72" i="25"/>
  <c r="AJ71" i="25"/>
  <c r="F71" i="25"/>
  <c r="C71" i="25"/>
  <c r="B71" i="25"/>
  <c r="AJ70" i="25"/>
  <c r="F70" i="25"/>
  <c r="B70" i="25"/>
  <c r="AJ69" i="25"/>
  <c r="F69" i="25"/>
  <c r="B69" i="25"/>
  <c r="AJ68" i="25"/>
  <c r="F68" i="25"/>
  <c r="B68" i="25"/>
  <c r="AJ67" i="25"/>
  <c r="F67" i="25"/>
  <c r="B67" i="25"/>
  <c r="AJ66" i="25"/>
  <c r="F66" i="25"/>
  <c r="B66" i="25"/>
  <c r="AJ65" i="25"/>
  <c r="F65" i="25"/>
  <c r="C65" i="25"/>
  <c r="B65" i="25"/>
  <c r="AJ64" i="25"/>
  <c r="F64" i="25"/>
  <c r="C64" i="25"/>
  <c r="B64" i="25"/>
  <c r="AJ63" i="25"/>
  <c r="F63" i="25"/>
  <c r="C63" i="25"/>
  <c r="B63" i="25"/>
  <c r="AJ62" i="25"/>
  <c r="F62" i="25"/>
  <c r="C62" i="25"/>
  <c r="B62" i="25"/>
  <c r="AJ61" i="25"/>
  <c r="F61" i="25"/>
  <c r="C61" i="25"/>
  <c r="B61" i="25"/>
  <c r="AJ60" i="25"/>
  <c r="F60" i="25"/>
  <c r="C60" i="25"/>
  <c r="B60" i="25"/>
  <c r="AJ59" i="25"/>
  <c r="F59" i="25"/>
  <c r="C59" i="25"/>
  <c r="B59" i="25"/>
  <c r="AJ58" i="25"/>
  <c r="F58" i="25"/>
  <c r="C58" i="25"/>
  <c r="B58" i="25"/>
  <c r="AJ57" i="25"/>
  <c r="U57" i="25"/>
  <c r="F57" i="25"/>
  <c r="C57" i="25"/>
  <c r="B57" i="25"/>
  <c r="AJ56" i="25"/>
  <c r="F56" i="25"/>
  <c r="C56" i="25"/>
  <c r="B56" i="25"/>
  <c r="AJ55" i="25"/>
  <c r="F55" i="25"/>
  <c r="C55" i="25"/>
  <c r="B55" i="25"/>
  <c r="AJ54" i="25"/>
  <c r="F54" i="25"/>
  <c r="C54" i="25"/>
  <c r="B54" i="25"/>
  <c r="AJ53" i="25"/>
  <c r="F53" i="25"/>
  <c r="C53" i="25"/>
  <c r="B53" i="25"/>
  <c r="AJ52" i="25"/>
  <c r="F52" i="25"/>
  <c r="C52" i="25"/>
  <c r="B52" i="25"/>
  <c r="AJ51" i="25"/>
  <c r="AK51" i="25" s="1"/>
  <c r="F51" i="25"/>
  <c r="C51" i="25"/>
  <c r="B51" i="25"/>
  <c r="AK50" i="25"/>
  <c r="AJ50" i="25"/>
  <c r="AL50" i="25" s="1"/>
  <c r="F50" i="25"/>
  <c r="C50" i="25"/>
  <c r="B50" i="25"/>
  <c r="AJ49" i="25"/>
  <c r="AL49" i="25" s="1"/>
  <c r="F49" i="25"/>
  <c r="C49" i="25"/>
  <c r="B49" i="25"/>
  <c r="AJ48" i="25"/>
  <c r="F48" i="25"/>
  <c r="B48" i="25"/>
  <c r="AK47" i="25"/>
  <c r="AJ47" i="25"/>
  <c r="AL47" i="25" s="1"/>
  <c r="F47" i="25"/>
  <c r="C47" i="25"/>
  <c r="B47" i="25"/>
  <c r="AK46" i="25"/>
  <c r="AJ46" i="25"/>
  <c r="AL46" i="25" s="1"/>
  <c r="F46" i="25"/>
  <c r="B46" i="25"/>
  <c r="AJ45" i="25"/>
  <c r="AL45" i="25" s="1"/>
  <c r="F45" i="25"/>
  <c r="B45" i="25"/>
  <c r="AJ44" i="25"/>
  <c r="F44" i="25"/>
  <c r="C44" i="25"/>
  <c r="B44" i="25"/>
  <c r="AJ43" i="25"/>
  <c r="AL43" i="25" s="1"/>
  <c r="F43" i="25"/>
  <c r="C43" i="25"/>
  <c r="B43" i="25"/>
  <c r="AL42" i="25"/>
  <c r="AJ42" i="25"/>
  <c r="AK42" i="25" s="1"/>
  <c r="F42" i="25"/>
  <c r="B42" i="25"/>
  <c r="AK41" i="25"/>
  <c r="AM41" i="25" s="1"/>
  <c r="AJ41" i="25"/>
  <c r="AL41" i="25" s="1"/>
  <c r="F41" i="25"/>
  <c r="C41" i="25"/>
  <c r="B41" i="25"/>
  <c r="AJ40" i="25"/>
  <c r="AK40" i="25" s="1"/>
  <c r="F40" i="25"/>
  <c r="B40" i="25"/>
  <c r="AK39" i="25"/>
  <c r="AJ39" i="25"/>
  <c r="AL39" i="25" s="1"/>
  <c r="F39" i="25"/>
  <c r="C39" i="25"/>
  <c r="X39" i="25" s="1"/>
  <c r="B39" i="25"/>
  <c r="AL38" i="25"/>
  <c r="AJ38" i="25"/>
  <c r="AK38" i="25" s="1"/>
  <c r="F38" i="25"/>
  <c r="B38" i="25"/>
  <c r="AJ37" i="25"/>
  <c r="AL37" i="25" s="1"/>
  <c r="F37" i="25"/>
  <c r="B37" i="25"/>
  <c r="AL36" i="25"/>
  <c r="AJ36" i="25"/>
  <c r="AK36" i="25" s="1"/>
  <c r="AM36" i="25" s="1"/>
  <c r="F36" i="25"/>
  <c r="C36" i="25"/>
  <c r="AC36" i="25" s="1"/>
  <c r="B36" i="25"/>
  <c r="AK35" i="25"/>
  <c r="AJ35" i="25"/>
  <c r="AL35" i="25" s="1"/>
  <c r="AM35" i="25" s="1"/>
  <c r="F35" i="25"/>
  <c r="B35" i="25"/>
  <c r="AL34" i="25"/>
  <c r="AJ34" i="25"/>
  <c r="AK34" i="25" s="1"/>
  <c r="F34" i="25"/>
  <c r="B34" i="25"/>
  <c r="AK33" i="25"/>
  <c r="AM33" i="25" s="1"/>
  <c r="AJ33" i="25"/>
  <c r="AL33" i="25" s="1"/>
  <c r="F33" i="25"/>
  <c r="C33" i="25"/>
  <c r="B33" i="25"/>
  <c r="AJ32" i="25"/>
  <c r="AK32" i="25" s="1"/>
  <c r="F32" i="25"/>
  <c r="B32" i="25"/>
  <c r="AJ31" i="25"/>
  <c r="AL31" i="25" s="1"/>
  <c r="F31" i="25"/>
  <c r="B31" i="25"/>
  <c r="AJ30" i="25"/>
  <c r="F30" i="25"/>
  <c r="B30" i="25"/>
  <c r="AJ29" i="25"/>
  <c r="F29" i="25"/>
  <c r="C29" i="25"/>
  <c r="B29" i="25"/>
  <c r="AJ28" i="25"/>
  <c r="F28" i="25"/>
  <c r="B28" i="25"/>
  <c r="AJ27" i="25"/>
  <c r="AL27" i="25" s="1"/>
  <c r="F27" i="25"/>
  <c r="B27" i="25"/>
  <c r="AJ26" i="25"/>
  <c r="F26" i="25"/>
  <c r="C26" i="25"/>
  <c r="O26" i="25" s="1"/>
  <c r="B26" i="25"/>
  <c r="AL25" i="25"/>
  <c r="AJ25" i="25"/>
  <c r="AK25" i="25" s="1"/>
  <c r="F25" i="25"/>
  <c r="B25" i="25"/>
  <c r="AK24" i="25"/>
  <c r="AJ24" i="25"/>
  <c r="AL24" i="25" s="1"/>
  <c r="F24" i="25"/>
  <c r="B24" i="25"/>
  <c r="AJ23" i="25"/>
  <c r="AL23" i="25" s="1"/>
  <c r="F23" i="25"/>
  <c r="B23" i="25"/>
  <c r="AJ22" i="25"/>
  <c r="F22" i="25"/>
  <c r="B22" i="25"/>
  <c r="AJ21" i="25"/>
  <c r="AK21" i="25" s="1"/>
  <c r="F21" i="25"/>
  <c r="B21" i="25"/>
  <c r="AL20" i="25"/>
  <c r="AJ20" i="25"/>
  <c r="AK20" i="25" s="1"/>
  <c r="F20" i="25"/>
  <c r="C20" i="25"/>
  <c r="AC20" i="25" s="1"/>
  <c r="B20" i="25"/>
  <c r="AK19" i="25"/>
  <c r="AM19" i="25" s="1"/>
  <c r="AJ19" i="25"/>
  <c r="AL19" i="25" s="1"/>
  <c r="F19" i="25"/>
  <c r="B19" i="25"/>
  <c r="AJ18" i="25"/>
  <c r="F18" i="25"/>
  <c r="B18" i="25"/>
  <c r="AL17" i="25"/>
  <c r="AJ17" i="25"/>
  <c r="AK17" i="25" s="1"/>
  <c r="AM17" i="25" s="1"/>
  <c r="F17" i="25"/>
  <c r="B17" i="25"/>
  <c r="AK16" i="25"/>
  <c r="AJ16" i="25"/>
  <c r="AL16" i="25" s="1"/>
  <c r="F16" i="25"/>
  <c r="B16" i="25"/>
  <c r="B13" i="25"/>
  <c r="B12" i="25"/>
  <c r="B11" i="25"/>
  <c r="B10" i="25"/>
  <c r="B9" i="25"/>
  <c r="V47" i="25" s="1"/>
  <c r="B8" i="25"/>
  <c r="S41" i="25" s="1"/>
  <c r="B7" i="25"/>
  <c r="B6" i="25"/>
  <c r="B5" i="25"/>
  <c r="B4" i="25"/>
  <c r="B3" i="25"/>
  <c r="B2" i="25"/>
  <c r="AJ75" i="24"/>
  <c r="F75" i="24"/>
  <c r="C75" i="24"/>
  <c r="B75" i="24"/>
  <c r="AJ74" i="24"/>
  <c r="F74" i="24"/>
  <c r="C74" i="24"/>
  <c r="B74" i="24"/>
  <c r="AJ73" i="24"/>
  <c r="F73" i="24"/>
  <c r="C73" i="24"/>
  <c r="B73" i="24"/>
  <c r="AJ72" i="24"/>
  <c r="F72" i="24"/>
  <c r="C72" i="24"/>
  <c r="B72" i="24"/>
  <c r="AJ71" i="24"/>
  <c r="F71" i="24"/>
  <c r="C71" i="24"/>
  <c r="B71" i="24"/>
  <c r="AJ70" i="24"/>
  <c r="F70" i="24"/>
  <c r="B70" i="24"/>
  <c r="AJ69" i="24"/>
  <c r="F69" i="24"/>
  <c r="B69" i="24"/>
  <c r="AJ68" i="24"/>
  <c r="F68" i="24"/>
  <c r="B68" i="24"/>
  <c r="AJ67" i="24"/>
  <c r="F67" i="24"/>
  <c r="B67" i="24"/>
  <c r="AJ66" i="24"/>
  <c r="F66" i="24"/>
  <c r="B66" i="24"/>
  <c r="AJ65" i="24"/>
  <c r="F65" i="24"/>
  <c r="C65" i="24"/>
  <c r="B65" i="24"/>
  <c r="AJ64" i="24"/>
  <c r="F64" i="24"/>
  <c r="C64" i="24"/>
  <c r="B64" i="24"/>
  <c r="AJ63" i="24"/>
  <c r="F63" i="24"/>
  <c r="C63" i="24"/>
  <c r="B63" i="24"/>
  <c r="AJ62" i="24"/>
  <c r="F62" i="24"/>
  <c r="C62" i="24"/>
  <c r="B62" i="24"/>
  <c r="AJ61" i="24"/>
  <c r="F61" i="24"/>
  <c r="C61" i="24"/>
  <c r="H61" i="24" s="1"/>
  <c r="B61" i="24"/>
  <c r="AJ60" i="24"/>
  <c r="F60" i="24"/>
  <c r="C60" i="24"/>
  <c r="B60" i="24"/>
  <c r="AJ59" i="24"/>
  <c r="F59" i="24"/>
  <c r="C59" i="24"/>
  <c r="B59" i="24"/>
  <c r="AJ58" i="24"/>
  <c r="F58" i="24"/>
  <c r="C58" i="24"/>
  <c r="B58" i="24"/>
  <c r="AJ57" i="24"/>
  <c r="F57" i="24"/>
  <c r="C57" i="24"/>
  <c r="B57" i="24"/>
  <c r="AJ56" i="24"/>
  <c r="F56" i="24"/>
  <c r="C56" i="24"/>
  <c r="B56" i="24"/>
  <c r="AJ55" i="24"/>
  <c r="F55" i="24"/>
  <c r="C55" i="24"/>
  <c r="B55" i="24"/>
  <c r="AJ54" i="24"/>
  <c r="F54" i="24"/>
  <c r="C54" i="24"/>
  <c r="B54" i="24"/>
  <c r="AJ53" i="24"/>
  <c r="F53" i="24"/>
  <c r="C53" i="24"/>
  <c r="B53" i="24"/>
  <c r="AJ52" i="24"/>
  <c r="F52" i="24"/>
  <c r="C52" i="24"/>
  <c r="B52" i="24"/>
  <c r="AJ51" i="24"/>
  <c r="F51" i="24"/>
  <c r="C51" i="24"/>
  <c r="B51" i="24"/>
  <c r="AM50" i="24"/>
  <c r="AK50" i="24"/>
  <c r="AJ50" i="24"/>
  <c r="AL50" i="24" s="1"/>
  <c r="F50" i="24"/>
  <c r="C50" i="24"/>
  <c r="B50" i="24"/>
  <c r="AJ49" i="24"/>
  <c r="AK49" i="24" s="1"/>
  <c r="F49" i="24"/>
  <c r="B49" i="24"/>
  <c r="AK48" i="24"/>
  <c r="AJ48" i="24"/>
  <c r="AL48" i="24" s="1"/>
  <c r="F48" i="24"/>
  <c r="C48" i="24"/>
  <c r="B48" i="24"/>
  <c r="AJ47" i="24"/>
  <c r="F47" i="24"/>
  <c r="C47" i="24"/>
  <c r="B47" i="24"/>
  <c r="AJ46" i="24"/>
  <c r="AL46" i="24" s="1"/>
  <c r="F46" i="24"/>
  <c r="B46" i="24"/>
  <c r="AJ45" i="24"/>
  <c r="AK45" i="24" s="1"/>
  <c r="F45" i="24"/>
  <c r="C45" i="24"/>
  <c r="U45" i="24" s="1"/>
  <c r="B45" i="24"/>
  <c r="AJ44" i="24"/>
  <c r="AL44" i="24" s="1"/>
  <c r="F44" i="24"/>
  <c r="C44" i="24"/>
  <c r="B44" i="24"/>
  <c r="AJ43" i="24"/>
  <c r="AK43" i="24" s="1"/>
  <c r="F43" i="24"/>
  <c r="B43" i="24"/>
  <c r="AJ42" i="24"/>
  <c r="AL42" i="24" s="1"/>
  <c r="F42" i="24"/>
  <c r="C42" i="24"/>
  <c r="B42" i="24"/>
  <c r="AJ41" i="24"/>
  <c r="AK41" i="24" s="1"/>
  <c r="F41" i="24"/>
  <c r="C41" i="24"/>
  <c r="S41" i="24" s="1"/>
  <c r="B41" i="24"/>
  <c r="AL40" i="24"/>
  <c r="AJ40" i="24"/>
  <c r="AK40" i="24" s="1"/>
  <c r="F40" i="24"/>
  <c r="B40" i="24"/>
  <c r="AJ39" i="24"/>
  <c r="AL39" i="24" s="1"/>
  <c r="F39" i="24"/>
  <c r="B39" i="24"/>
  <c r="AJ38" i="24"/>
  <c r="F38" i="24"/>
  <c r="C38" i="24"/>
  <c r="K38" i="24" s="1"/>
  <c r="B38" i="24"/>
  <c r="AJ37" i="24"/>
  <c r="AL37" i="24" s="1"/>
  <c r="F37" i="24"/>
  <c r="B37" i="24"/>
  <c r="AJ36" i="24"/>
  <c r="AK36" i="24" s="1"/>
  <c r="F36" i="24"/>
  <c r="B36" i="24"/>
  <c r="AJ35" i="24"/>
  <c r="AL35" i="24" s="1"/>
  <c r="F35" i="24"/>
  <c r="C35" i="24"/>
  <c r="B35" i="24"/>
  <c r="AJ34" i="24"/>
  <c r="F34" i="24"/>
  <c r="B34" i="24"/>
  <c r="AJ33" i="24"/>
  <c r="AL33" i="24" s="1"/>
  <c r="F33" i="24"/>
  <c r="C33" i="24"/>
  <c r="N33" i="24" s="1"/>
  <c r="B33" i="24"/>
  <c r="AL32" i="24"/>
  <c r="AJ32" i="24"/>
  <c r="AK32" i="24" s="1"/>
  <c r="F32" i="24"/>
  <c r="C32" i="24"/>
  <c r="Y32" i="24" s="1"/>
  <c r="B32" i="24"/>
  <c r="AJ31" i="24"/>
  <c r="AL31" i="24" s="1"/>
  <c r="F31" i="24"/>
  <c r="B31" i="24"/>
  <c r="AJ30" i="24"/>
  <c r="F30" i="24"/>
  <c r="B30" i="24"/>
  <c r="AJ29" i="24"/>
  <c r="AL29" i="24" s="1"/>
  <c r="F29" i="24"/>
  <c r="C29" i="24"/>
  <c r="AD29" i="24" s="1"/>
  <c r="B29" i="24"/>
  <c r="AJ28" i="24"/>
  <c r="AK28" i="24" s="1"/>
  <c r="F28" i="24"/>
  <c r="B28" i="24"/>
  <c r="AJ27" i="24"/>
  <c r="AL27" i="24" s="1"/>
  <c r="F27" i="24"/>
  <c r="B27" i="24"/>
  <c r="AJ26" i="24"/>
  <c r="AK26" i="24" s="1"/>
  <c r="F26" i="24"/>
  <c r="C26" i="24"/>
  <c r="B26" i="24"/>
  <c r="AJ25" i="24"/>
  <c r="AL25" i="24" s="1"/>
  <c r="F25" i="24"/>
  <c r="B25" i="24"/>
  <c r="AJ24" i="24"/>
  <c r="AK24" i="24" s="1"/>
  <c r="F24" i="24"/>
  <c r="B24" i="24"/>
  <c r="AJ23" i="24"/>
  <c r="AL23" i="24" s="1"/>
  <c r="F23" i="24"/>
  <c r="B23" i="24"/>
  <c r="AJ22" i="24"/>
  <c r="AK22" i="24" s="1"/>
  <c r="F22" i="24"/>
  <c r="B22" i="24"/>
  <c r="AJ21" i="24"/>
  <c r="AK21" i="24" s="1"/>
  <c r="F21" i="24"/>
  <c r="B21" i="24"/>
  <c r="AJ20" i="24"/>
  <c r="AL20" i="24" s="1"/>
  <c r="F20" i="24"/>
  <c r="B20" i="24"/>
  <c r="AJ19" i="24"/>
  <c r="AL19" i="24" s="1"/>
  <c r="F19" i="24"/>
  <c r="B19" i="24"/>
  <c r="AJ18" i="24"/>
  <c r="AL18" i="24" s="1"/>
  <c r="F18" i="24"/>
  <c r="C18" i="24"/>
  <c r="Z18" i="24" s="1"/>
  <c r="B18" i="24"/>
  <c r="AJ17" i="24"/>
  <c r="AK17" i="24" s="1"/>
  <c r="F17" i="24"/>
  <c r="B17" i="24"/>
  <c r="AK16" i="24"/>
  <c r="AM16" i="24" s="1"/>
  <c r="AJ16" i="24"/>
  <c r="AL16" i="24" s="1"/>
  <c r="F16" i="24"/>
  <c r="B16" i="24"/>
  <c r="B13" i="24"/>
  <c r="AD33" i="24" s="1"/>
  <c r="B12" i="24"/>
  <c r="B11" i="24"/>
  <c r="Z55" i="24" s="1"/>
  <c r="B10" i="24"/>
  <c r="W51" i="24" s="1"/>
  <c r="B9" i="24"/>
  <c r="B8" i="24"/>
  <c r="T54" i="24" s="1"/>
  <c r="B7" i="24"/>
  <c r="B6" i="24"/>
  <c r="P52" i="24" s="1"/>
  <c r="B5" i="24"/>
  <c r="B4" i="24"/>
  <c r="B3" i="24"/>
  <c r="B2" i="24"/>
  <c r="AJ75" i="23"/>
  <c r="F75" i="23"/>
  <c r="C75" i="23"/>
  <c r="B75" i="23"/>
  <c r="AJ74" i="23"/>
  <c r="F74" i="23"/>
  <c r="C74" i="23"/>
  <c r="B74" i="23"/>
  <c r="AJ73" i="23"/>
  <c r="F73" i="23"/>
  <c r="C73" i="23"/>
  <c r="B73" i="23"/>
  <c r="AJ72" i="23"/>
  <c r="F72" i="23"/>
  <c r="C72" i="23"/>
  <c r="B72" i="23"/>
  <c r="AJ71" i="23"/>
  <c r="F71" i="23"/>
  <c r="C71" i="23"/>
  <c r="B71" i="23"/>
  <c r="AJ70" i="23"/>
  <c r="F70" i="23"/>
  <c r="B70" i="23"/>
  <c r="AJ69" i="23"/>
  <c r="F69" i="23"/>
  <c r="B69" i="23"/>
  <c r="AJ68" i="23"/>
  <c r="F68" i="23"/>
  <c r="B68" i="23"/>
  <c r="AJ67" i="23"/>
  <c r="F67" i="23"/>
  <c r="B67" i="23"/>
  <c r="AJ66" i="23"/>
  <c r="F66" i="23"/>
  <c r="B66" i="23"/>
  <c r="AJ65" i="23"/>
  <c r="F65" i="23"/>
  <c r="C65" i="23"/>
  <c r="B65" i="23"/>
  <c r="AJ64" i="23"/>
  <c r="F64" i="23"/>
  <c r="C64" i="23"/>
  <c r="B64" i="23"/>
  <c r="AJ63" i="23"/>
  <c r="F63" i="23"/>
  <c r="C63" i="23"/>
  <c r="B63" i="23"/>
  <c r="AJ62" i="23"/>
  <c r="F62" i="23"/>
  <c r="C62" i="23"/>
  <c r="B62" i="23"/>
  <c r="AJ61" i="23"/>
  <c r="F61" i="23"/>
  <c r="C61" i="23"/>
  <c r="B61" i="23"/>
  <c r="AJ60" i="23"/>
  <c r="F60" i="23"/>
  <c r="C60" i="23"/>
  <c r="B60" i="23"/>
  <c r="AJ59" i="23"/>
  <c r="F59" i="23"/>
  <c r="C59" i="23"/>
  <c r="B59" i="23"/>
  <c r="AJ58" i="23"/>
  <c r="F58" i="23"/>
  <c r="C58" i="23"/>
  <c r="B58" i="23"/>
  <c r="AJ57" i="23"/>
  <c r="F57" i="23"/>
  <c r="C57" i="23"/>
  <c r="B57" i="23"/>
  <c r="AJ56" i="23"/>
  <c r="F56" i="23"/>
  <c r="C56" i="23"/>
  <c r="B56" i="23"/>
  <c r="AJ55" i="23"/>
  <c r="F55" i="23"/>
  <c r="C55" i="23"/>
  <c r="B55" i="23"/>
  <c r="AJ54" i="23"/>
  <c r="F54" i="23"/>
  <c r="C54" i="23"/>
  <c r="B54" i="23"/>
  <c r="AJ53" i="23"/>
  <c r="F53" i="23"/>
  <c r="C53" i="23"/>
  <c r="B53" i="23"/>
  <c r="AJ52" i="23"/>
  <c r="F52" i="23"/>
  <c r="C52" i="23"/>
  <c r="B52" i="23"/>
  <c r="AJ51" i="23"/>
  <c r="AL51" i="23" s="1"/>
  <c r="F51" i="23"/>
  <c r="C51" i="23"/>
  <c r="B51" i="23"/>
  <c r="AL50" i="23"/>
  <c r="AJ50" i="23"/>
  <c r="AK50" i="23" s="1"/>
  <c r="F50" i="23"/>
  <c r="B50" i="23"/>
  <c r="AJ49" i="23"/>
  <c r="AL49" i="23" s="1"/>
  <c r="F49" i="23"/>
  <c r="C49" i="23"/>
  <c r="B49" i="23"/>
  <c r="AJ48" i="23"/>
  <c r="F48" i="23"/>
  <c r="C48" i="23"/>
  <c r="B48" i="23"/>
  <c r="AJ47" i="23"/>
  <c r="AL47" i="23" s="1"/>
  <c r="F47" i="23"/>
  <c r="B47" i="23"/>
  <c r="AL46" i="23"/>
  <c r="AJ46" i="23"/>
  <c r="AK46" i="23" s="1"/>
  <c r="F46" i="23"/>
  <c r="C46" i="23"/>
  <c r="Q46" i="23" s="1"/>
  <c r="B46" i="23"/>
  <c r="AJ45" i="23"/>
  <c r="AL45" i="23" s="1"/>
  <c r="F45" i="23"/>
  <c r="B45" i="23"/>
  <c r="AJ44" i="23"/>
  <c r="F44" i="23"/>
  <c r="C44" i="23"/>
  <c r="W44" i="23" s="1"/>
  <c r="B44" i="23"/>
  <c r="AJ43" i="23"/>
  <c r="AL43" i="23" s="1"/>
  <c r="F43" i="23"/>
  <c r="C43" i="23"/>
  <c r="B43" i="23"/>
  <c r="AJ42" i="23"/>
  <c r="AK42" i="23" s="1"/>
  <c r="F42" i="23"/>
  <c r="B42" i="23"/>
  <c r="AJ41" i="23"/>
  <c r="AK41" i="23" s="1"/>
  <c r="F41" i="23"/>
  <c r="C41" i="23"/>
  <c r="B41" i="23"/>
  <c r="AJ40" i="23"/>
  <c r="F40" i="23"/>
  <c r="C40" i="23"/>
  <c r="B40" i="23"/>
  <c r="AJ39" i="23"/>
  <c r="AL39" i="23" s="1"/>
  <c r="F39" i="23"/>
  <c r="B39" i="23"/>
  <c r="AJ38" i="23"/>
  <c r="AK38" i="23" s="1"/>
  <c r="F38" i="23"/>
  <c r="B38" i="23"/>
  <c r="AL37" i="23"/>
  <c r="AK37" i="23"/>
  <c r="AM37" i="23" s="1"/>
  <c r="AJ37" i="23"/>
  <c r="F37" i="23"/>
  <c r="C37" i="23"/>
  <c r="B37" i="23"/>
  <c r="AJ36" i="23"/>
  <c r="F36" i="23"/>
  <c r="B36" i="23"/>
  <c r="AJ35" i="23"/>
  <c r="F35" i="23"/>
  <c r="C35" i="23"/>
  <c r="B35" i="23"/>
  <c r="AJ34" i="23"/>
  <c r="AK34" i="23" s="1"/>
  <c r="F34" i="23"/>
  <c r="B34" i="23"/>
  <c r="AJ33" i="23"/>
  <c r="AL33" i="23" s="1"/>
  <c r="F33" i="23"/>
  <c r="C33" i="23"/>
  <c r="B33" i="23"/>
  <c r="AJ32" i="23"/>
  <c r="F32" i="23"/>
  <c r="C32" i="23"/>
  <c r="B32" i="23"/>
  <c r="AJ31" i="23"/>
  <c r="AL31" i="23" s="1"/>
  <c r="F31" i="23"/>
  <c r="B31" i="23"/>
  <c r="AJ30" i="23"/>
  <c r="AL30" i="23" s="1"/>
  <c r="F30" i="23"/>
  <c r="C30" i="23"/>
  <c r="B30" i="23"/>
  <c r="AL29" i="23"/>
  <c r="AK29" i="23"/>
  <c r="AM29" i="23" s="1"/>
  <c r="AJ29" i="23"/>
  <c r="F29" i="23"/>
  <c r="C29" i="23"/>
  <c r="P29" i="23" s="1"/>
  <c r="B29" i="23"/>
  <c r="AJ28" i="23"/>
  <c r="F28" i="23"/>
  <c r="C28" i="23"/>
  <c r="W28" i="23" s="1"/>
  <c r="B28" i="23"/>
  <c r="AJ27" i="23"/>
  <c r="AL27" i="23" s="1"/>
  <c r="F27" i="23"/>
  <c r="B27" i="23"/>
  <c r="AJ26" i="23"/>
  <c r="AL26" i="23" s="1"/>
  <c r="F26" i="23"/>
  <c r="B26" i="23"/>
  <c r="AL25" i="23"/>
  <c r="AJ25" i="23"/>
  <c r="AK25" i="23" s="1"/>
  <c r="AM25" i="23" s="1"/>
  <c r="F25" i="23"/>
  <c r="B25" i="23"/>
  <c r="AJ24" i="23"/>
  <c r="F24" i="23"/>
  <c r="B24" i="23"/>
  <c r="AJ23" i="23"/>
  <c r="AL23" i="23" s="1"/>
  <c r="F23" i="23"/>
  <c r="B23" i="23"/>
  <c r="AL22" i="23"/>
  <c r="AJ22" i="23"/>
  <c r="AK22" i="23" s="1"/>
  <c r="F22" i="23"/>
  <c r="B22" i="23"/>
  <c r="AJ21" i="23"/>
  <c r="AK21" i="23" s="1"/>
  <c r="F21" i="23"/>
  <c r="B21" i="23"/>
  <c r="AJ20" i="23"/>
  <c r="F20" i="23"/>
  <c r="C20" i="23"/>
  <c r="B20" i="23"/>
  <c r="AJ19" i="23"/>
  <c r="AL19" i="23" s="1"/>
  <c r="F19" i="23"/>
  <c r="B19" i="23"/>
  <c r="AJ18" i="23"/>
  <c r="AL18" i="23" s="1"/>
  <c r="F18" i="23"/>
  <c r="B18" i="23"/>
  <c r="AJ17" i="23"/>
  <c r="AL17" i="23" s="1"/>
  <c r="F17" i="23"/>
  <c r="B17" i="23"/>
  <c r="AK16" i="23"/>
  <c r="AM16" i="23" s="1"/>
  <c r="AJ16" i="23"/>
  <c r="AL16" i="23" s="1"/>
  <c r="F16" i="23"/>
  <c r="B16" i="23"/>
  <c r="B13" i="23"/>
  <c r="B12" i="23"/>
  <c r="B11" i="23"/>
  <c r="B10" i="23"/>
  <c r="B9" i="23"/>
  <c r="B8" i="23"/>
  <c r="B7" i="23"/>
  <c r="B6" i="23"/>
  <c r="B5" i="23"/>
  <c r="B4" i="23"/>
  <c r="B3" i="23"/>
  <c r="B2" i="23"/>
  <c r="G54" i="23" s="1"/>
  <c r="C51" i="17"/>
  <c r="C52" i="17"/>
  <c r="C53" i="17"/>
  <c r="C54" i="17"/>
  <c r="C55" i="17"/>
  <c r="C56" i="17"/>
  <c r="C57" i="17"/>
  <c r="C58" i="17"/>
  <c r="C59" i="17"/>
  <c r="C60" i="17"/>
  <c r="C61" i="17"/>
  <c r="C62" i="17"/>
  <c r="C63" i="17"/>
  <c r="C64" i="17"/>
  <c r="C65" i="17"/>
  <c r="C66" i="17"/>
  <c r="C67" i="17"/>
  <c r="C68" i="17"/>
  <c r="C69" i="17"/>
  <c r="C70" i="17"/>
  <c r="C71" i="17"/>
  <c r="C72" i="17"/>
  <c r="C73" i="17"/>
  <c r="C74" i="17"/>
  <c r="S54" i="6"/>
  <c r="U54" i="6"/>
  <c r="V54" i="6"/>
  <c r="W54" i="6"/>
  <c r="X54" i="6"/>
  <c r="Y54" i="6"/>
  <c r="Z54" i="6"/>
  <c r="AC54" i="6"/>
  <c r="AD54" i="6"/>
  <c r="T55" i="6"/>
  <c r="U55" i="6"/>
  <c r="V55" i="6"/>
  <c r="W55" i="6"/>
  <c r="X55" i="6"/>
  <c r="Y55" i="6"/>
  <c r="Z55" i="6"/>
  <c r="AC55" i="6"/>
  <c r="AD55" i="6"/>
  <c r="U56" i="6"/>
  <c r="V56" i="6"/>
  <c r="W56" i="6"/>
  <c r="X56" i="6"/>
  <c r="Y56" i="6"/>
  <c r="Z56" i="6"/>
  <c r="AC56" i="6"/>
  <c r="AD56" i="6"/>
  <c r="U57" i="6"/>
  <c r="V57" i="6"/>
  <c r="W57" i="6"/>
  <c r="X57" i="6"/>
  <c r="Y57" i="6"/>
  <c r="Z57" i="6"/>
  <c r="AC57" i="6"/>
  <c r="AD57" i="6"/>
  <c r="U58" i="6"/>
  <c r="V58" i="6"/>
  <c r="W58" i="6"/>
  <c r="X58" i="6"/>
  <c r="Y58" i="6"/>
  <c r="Z58" i="6"/>
  <c r="AC58" i="6"/>
  <c r="AD58" i="6"/>
  <c r="U59" i="6"/>
  <c r="V59" i="6"/>
  <c r="W59" i="6"/>
  <c r="X59" i="6"/>
  <c r="Y59" i="6"/>
  <c r="Z59" i="6"/>
  <c r="AC59" i="6"/>
  <c r="AD59" i="6"/>
  <c r="S60" i="6"/>
  <c r="U60" i="6"/>
  <c r="V60" i="6"/>
  <c r="W60" i="6"/>
  <c r="X60" i="6"/>
  <c r="Y60" i="6"/>
  <c r="Z60" i="6"/>
  <c r="AC60" i="6"/>
  <c r="AD60" i="6"/>
  <c r="T61" i="6"/>
  <c r="U61" i="6"/>
  <c r="V61" i="6"/>
  <c r="W61" i="6"/>
  <c r="X61" i="6"/>
  <c r="Y61" i="6"/>
  <c r="Z61" i="6"/>
  <c r="AC61" i="6"/>
  <c r="AD61" i="6"/>
  <c r="U62" i="6"/>
  <c r="V62" i="6"/>
  <c r="W62" i="6"/>
  <c r="X62" i="6"/>
  <c r="Y62" i="6"/>
  <c r="Z62" i="6"/>
  <c r="AC62" i="6"/>
  <c r="AD62" i="6"/>
  <c r="U63" i="6"/>
  <c r="V63" i="6"/>
  <c r="W63" i="6"/>
  <c r="X63" i="6"/>
  <c r="Y63" i="6"/>
  <c r="Z63" i="6"/>
  <c r="AC63" i="6"/>
  <c r="AD63" i="6"/>
  <c r="U64" i="6"/>
  <c r="V64" i="6"/>
  <c r="W64" i="6"/>
  <c r="X64" i="6"/>
  <c r="Y64" i="6"/>
  <c r="Z64" i="6"/>
  <c r="AC64" i="6"/>
  <c r="AD64" i="6"/>
  <c r="U65" i="6"/>
  <c r="V65" i="6"/>
  <c r="W65" i="6"/>
  <c r="X65" i="6"/>
  <c r="Y65" i="6"/>
  <c r="Z65" i="6"/>
  <c r="AC65" i="6"/>
  <c r="AD65" i="6"/>
  <c r="S71" i="6"/>
  <c r="U71" i="6"/>
  <c r="V71" i="6"/>
  <c r="W71" i="6"/>
  <c r="X71" i="6"/>
  <c r="Y71" i="6"/>
  <c r="Z71" i="6"/>
  <c r="AC71" i="6"/>
  <c r="AD71" i="6"/>
  <c r="T72" i="6"/>
  <c r="U72" i="6"/>
  <c r="V72" i="6"/>
  <c r="W72" i="6"/>
  <c r="X72" i="6"/>
  <c r="Y72" i="6"/>
  <c r="Z72" i="6"/>
  <c r="AC72" i="6"/>
  <c r="AD72" i="6"/>
  <c r="U73" i="6"/>
  <c r="V73" i="6"/>
  <c r="W73" i="6"/>
  <c r="X73" i="6"/>
  <c r="Y73" i="6"/>
  <c r="Z73" i="6"/>
  <c r="AC73" i="6"/>
  <c r="AD73" i="6"/>
  <c r="U74" i="6"/>
  <c r="V74" i="6"/>
  <c r="W74" i="6"/>
  <c r="X74" i="6"/>
  <c r="Y74" i="6"/>
  <c r="Z74" i="6"/>
  <c r="AC74" i="6"/>
  <c r="AD74" i="6"/>
  <c r="U75" i="6"/>
  <c r="V75" i="6"/>
  <c r="W75" i="6"/>
  <c r="X75" i="6"/>
  <c r="Y75" i="6"/>
  <c r="Z75" i="6"/>
  <c r="AC75" i="6"/>
  <c r="AD75" i="6"/>
  <c r="U51" i="6"/>
  <c r="V51" i="6"/>
  <c r="W51" i="6"/>
  <c r="X51" i="6"/>
  <c r="Y51" i="6"/>
  <c r="Z51" i="6"/>
  <c r="AC51" i="6"/>
  <c r="AD51" i="6"/>
  <c r="U52" i="6"/>
  <c r="V52" i="6"/>
  <c r="W52" i="6"/>
  <c r="X52" i="6"/>
  <c r="Y52" i="6"/>
  <c r="Z52" i="6"/>
  <c r="AC52" i="6"/>
  <c r="AD52" i="6"/>
  <c r="S53" i="6"/>
  <c r="U53" i="6"/>
  <c r="V53" i="6"/>
  <c r="W53" i="6"/>
  <c r="X53" i="6"/>
  <c r="Y53" i="6"/>
  <c r="Z53" i="6"/>
  <c r="AC53" i="6"/>
  <c r="AD53" i="6"/>
  <c r="F52" i="6"/>
  <c r="F53" i="6"/>
  <c r="F54" i="6"/>
  <c r="F55" i="6"/>
  <c r="F56" i="6"/>
  <c r="F57" i="6"/>
  <c r="F58" i="6"/>
  <c r="F59" i="6"/>
  <c r="F60" i="6"/>
  <c r="F61" i="6"/>
  <c r="F62" i="6"/>
  <c r="F63" i="6"/>
  <c r="F64" i="6"/>
  <c r="F65" i="6"/>
  <c r="F66" i="6"/>
  <c r="F67" i="6"/>
  <c r="F68" i="6"/>
  <c r="F69" i="6"/>
  <c r="F70" i="6"/>
  <c r="F71" i="6"/>
  <c r="F72" i="6"/>
  <c r="F73" i="6"/>
  <c r="F74" i="6"/>
  <c r="F75" i="6"/>
  <c r="B8" i="6"/>
  <c r="T54" i="6" s="1"/>
  <c r="B9" i="6"/>
  <c r="B10" i="6"/>
  <c r="B11" i="6"/>
  <c r="B12" i="6"/>
  <c r="B13" i="6"/>
  <c r="AJ17" i="6"/>
  <c r="AJ18" i="6"/>
  <c r="AJ19" i="6"/>
  <c r="AJ20" i="6"/>
  <c r="AJ21" i="6"/>
  <c r="AJ22" i="6"/>
  <c r="AJ23" i="6"/>
  <c r="AJ24" i="6"/>
  <c r="AJ25" i="6"/>
  <c r="AJ26" i="6"/>
  <c r="AJ27" i="6"/>
  <c r="AJ28" i="6"/>
  <c r="AJ29" i="6"/>
  <c r="AJ30" i="6"/>
  <c r="AJ31" i="6"/>
  <c r="AJ32" i="6"/>
  <c r="AJ33" i="6"/>
  <c r="AJ34" i="6"/>
  <c r="AJ35" i="6"/>
  <c r="AJ36" i="6"/>
  <c r="AJ37" i="6"/>
  <c r="AJ38" i="6"/>
  <c r="AJ39" i="6"/>
  <c r="AJ40" i="6"/>
  <c r="AJ41" i="6"/>
  <c r="AJ42" i="6"/>
  <c r="AJ43" i="6"/>
  <c r="AJ44" i="6"/>
  <c r="AJ45" i="6"/>
  <c r="AJ46" i="6"/>
  <c r="AJ47" i="6"/>
  <c r="AJ48" i="6"/>
  <c r="AJ49" i="6"/>
  <c r="AJ50" i="6"/>
  <c r="AJ51" i="6"/>
  <c r="AJ52" i="6"/>
  <c r="AJ53" i="6"/>
  <c r="AJ54" i="6"/>
  <c r="AJ55" i="6"/>
  <c r="AJ56" i="6"/>
  <c r="AJ57" i="6"/>
  <c r="AJ58" i="6"/>
  <c r="AJ59" i="6"/>
  <c r="AJ60" i="6"/>
  <c r="AJ61" i="6"/>
  <c r="AJ62" i="6"/>
  <c r="AJ63" i="6"/>
  <c r="AJ64" i="6"/>
  <c r="AJ65" i="6"/>
  <c r="AJ66" i="6"/>
  <c r="AJ67" i="6"/>
  <c r="AJ68" i="6"/>
  <c r="AJ69" i="6"/>
  <c r="AJ70" i="6"/>
  <c r="AJ71" i="6"/>
  <c r="AJ72" i="6"/>
  <c r="AJ73" i="6"/>
  <c r="AJ74" i="6"/>
  <c r="AJ75" i="6"/>
  <c r="AJ16" i="6"/>
  <c r="C52" i="6"/>
  <c r="C53" i="6"/>
  <c r="C54" i="6"/>
  <c r="C55" i="6"/>
  <c r="C56" i="6"/>
  <c r="C57" i="6"/>
  <c r="C58" i="6"/>
  <c r="C59" i="6"/>
  <c r="C60" i="6"/>
  <c r="C61" i="6"/>
  <c r="C62" i="6"/>
  <c r="C63" i="6"/>
  <c r="C64" i="6"/>
  <c r="C65" i="6"/>
  <c r="C71" i="6"/>
  <c r="C72" i="6"/>
  <c r="C73" i="6"/>
  <c r="C74" i="6"/>
  <c r="C75" i="6"/>
  <c r="B52" i="6"/>
  <c r="B53" i="6"/>
  <c r="B54" i="6"/>
  <c r="B55" i="6"/>
  <c r="B56" i="6"/>
  <c r="B57" i="6"/>
  <c r="B58" i="6"/>
  <c r="B59" i="6"/>
  <c r="B60" i="6"/>
  <c r="B61" i="6"/>
  <c r="B62" i="6"/>
  <c r="B63" i="6"/>
  <c r="B64" i="6"/>
  <c r="B65" i="6"/>
  <c r="B66" i="6"/>
  <c r="B67" i="6"/>
  <c r="B68" i="6"/>
  <c r="B69" i="6"/>
  <c r="B70" i="6"/>
  <c r="B71" i="6"/>
  <c r="B72" i="6"/>
  <c r="B73" i="6"/>
  <c r="B74" i="6"/>
  <c r="B75" i="6"/>
  <c r="J17" i="1"/>
  <c r="B12" i="1"/>
  <c r="B13" i="1"/>
  <c r="B14" i="1"/>
  <c r="B15" i="1"/>
  <c r="B16" i="1"/>
  <c r="B17" i="1"/>
  <c r="B11" i="1"/>
  <c r="B10" i="1"/>
  <c r="H63" i="17"/>
  <c r="J50" i="18" s="1"/>
  <c r="I50" i="18" s="1"/>
  <c r="B65" i="17"/>
  <c r="B66" i="17"/>
  <c r="B67" i="17"/>
  <c r="B68" i="17"/>
  <c r="B69" i="17"/>
  <c r="B70" i="17"/>
  <c r="B71" i="17"/>
  <c r="B72" i="17"/>
  <c r="B73" i="17"/>
  <c r="B74" i="17"/>
  <c r="B51" i="17"/>
  <c r="B52" i="17"/>
  <c r="B53" i="17"/>
  <c r="B54" i="17"/>
  <c r="B55" i="17"/>
  <c r="B56" i="17"/>
  <c r="B57" i="17"/>
  <c r="B58" i="17"/>
  <c r="B59" i="17"/>
  <c r="B60" i="17"/>
  <c r="B61" i="17"/>
  <c r="B62" i="17"/>
  <c r="B63" i="17"/>
  <c r="B64" i="17"/>
  <c r="C3" i="18"/>
  <c r="C2" i="18"/>
  <c r="C29" i="18"/>
  <c r="C28" i="18"/>
  <c r="C19" i="18"/>
  <c r="C7" i="18"/>
  <c r="C27" i="18"/>
  <c r="C21" i="18"/>
  <c r="C5" i="18"/>
  <c r="C13" i="18"/>
  <c r="C11" i="18"/>
  <c r="C9" i="18"/>
  <c r="C23" i="18"/>
  <c r="C6" i="18"/>
  <c r="C12" i="18"/>
  <c r="C18" i="18"/>
  <c r="C30" i="18"/>
  <c r="C14" i="18"/>
  <c r="C15" i="18"/>
  <c r="C26" i="18"/>
  <c r="C31" i="18"/>
  <c r="C22" i="18"/>
  <c r="C32" i="18"/>
  <c r="C17" i="18"/>
  <c r="C8" i="18"/>
  <c r="C10" i="18"/>
  <c r="C20" i="18"/>
  <c r="C25" i="18"/>
  <c r="C16" i="18"/>
  <c r="C33" i="18"/>
  <c r="C34" i="18"/>
  <c r="C35" i="18"/>
  <c r="C36" i="18"/>
  <c r="C37" i="18"/>
  <c r="C38" i="18"/>
  <c r="C39" i="18"/>
  <c r="C40" i="18"/>
  <c r="C41" i="18"/>
  <c r="C42" i="18"/>
  <c r="C43" i="18"/>
  <c r="C44" i="18"/>
  <c r="C45" i="18"/>
  <c r="C46" i="18"/>
  <c r="C47" i="18"/>
  <c r="C48" i="18"/>
  <c r="C49" i="18"/>
  <c r="C50" i="18"/>
  <c r="C51" i="18"/>
  <c r="C52" i="18"/>
  <c r="C53" i="18"/>
  <c r="C54" i="18"/>
  <c r="C55" i="18"/>
  <c r="C56" i="18"/>
  <c r="C4" i="18"/>
  <c r="C57" i="18"/>
  <c r="D78" i="1" s="1"/>
  <c r="C58" i="18"/>
  <c r="D79" i="1" s="1"/>
  <c r="C59" i="18"/>
  <c r="D80" i="1" s="1"/>
  <c r="C60" i="18"/>
  <c r="D81" i="1" s="1"/>
  <c r="C61" i="18"/>
  <c r="D82" i="1" s="1"/>
  <c r="C24" i="18"/>
  <c r="B50" i="18"/>
  <c r="B51" i="18"/>
  <c r="B52" i="18"/>
  <c r="B57" i="18"/>
  <c r="C78" i="1" s="1"/>
  <c r="B58" i="18"/>
  <c r="C79" i="1" s="1"/>
  <c r="B59" i="18"/>
  <c r="C80" i="1" s="1"/>
  <c r="B60" i="18"/>
  <c r="C81" i="1" s="1"/>
  <c r="B61" i="18"/>
  <c r="C82" i="1" s="1"/>
  <c r="B3" i="18"/>
  <c r="B2" i="18"/>
  <c r="B13" i="18"/>
  <c r="B11" i="18"/>
  <c r="B9" i="18"/>
  <c r="B12" i="18"/>
  <c r="B14" i="18"/>
  <c r="B15" i="18"/>
  <c r="B26" i="18"/>
  <c r="B31" i="18"/>
  <c r="B17" i="18"/>
  <c r="B8" i="18"/>
  <c r="B10" i="18"/>
  <c r="B20" i="18"/>
  <c r="B25" i="18"/>
  <c r="B16" i="18"/>
  <c r="B33" i="18"/>
  <c r="B34" i="18"/>
  <c r="B35" i="18"/>
  <c r="B36" i="18"/>
  <c r="B37" i="18"/>
  <c r="B38" i="18"/>
  <c r="B39" i="18"/>
  <c r="B40" i="18"/>
  <c r="B41" i="18"/>
  <c r="B42" i="18"/>
  <c r="B43" i="18"/>
  <c r="B44" i="18"/>
  <c r="B45" i="18"/>
  <c r="B46" i="18"/>
  <c r="B47" i="18"/>
  <c r="B48" i="18"/>
  <c r="B49" i="18"/>
  <c r="AL17" i="2"/>
  <c r="AL18" i="2"/>
  <c r="AL19" i="2"/>
  <c r="AL20" i="2"/>
  <c r="AL21" i="2"/>
  <c r="AL22" i="2"/>
  <c r="AL23" i="2"/>
  <c r="AL24" i="2"/>
  <c r="AL25" i="2"/>
  <c r="AL26" i="2"/>
  <c r="AL27" i="2"/>
  <c r="AL28" i="2"/>
  <c r="AL29" i="2"/>
  <c r="AL30" i="2"/>
  <c r="AL31" i="2"/>
  <c r="AL32" i="2"/>
  <c r="AL33" i="2"/>
  <c r="AL34" i="2"/>
  <c r="AL35" i="2"/>
  <c r="AL36" i="2"/>
  <c r="AL37" i="2"/>
  <c r="AL38" i="2"/>
  <c r="AL39" i="2"/>
  <c r="AL40" i="2"/>
  <c r="AL41" i="2"/>
  <c r="AL42" i="2"/>
  <c r="AL43" i="2"/>
  <c r="AL44" i="2"/>
  <c r="AL45" i="2"/>
  <c r="AL46" i="2"/>
  <c r="AL47" i="2"/>
  <c r="AL48" i="2"/>
  <c r="AL49" i="2"/>
  <c r="AL50" i="2"/>
  <c r="AL51" i="2"/>
  <c r="AL52" i="2"/>
  <c r="AL53" i="2"/>
  <c r="AL54" i="2"/>
  <c r="AL55" i="2"/>
  <c r="AL56" i="2"/>
  <c r="AL57" i="2"/>
  <c r="AL58" i="2"/>
  <c r="AL59" i="2"/>
  <c r="AL60" i="2"/>
  <c r="AL61" i="2"/>
  <c r="AL62" i="2"/>
  <c r="AL63" i="2"/>
  <c r="AL64" i="2"/>
  <c r="AL65" i="2"/>
  <c r="AL66" i="2"/>
  <c r="AL67" i="2"/>
  <c r="AL68" i="2"/>
  <c r="AL69" i="2"/>
  <c r="AL70" i="2"/>
  <c r="AL71" i="2"/>
  <c r="AL72" i="2"/>
  <c r="AL73" i="2"/>
  <c r="AL74" i="2"/>
  <c r="AL75" i="2"/>
  <c r="AL16" i="2"/>
  <c r="S52" i="2"/>
  <c r="T52" i="2"/>
  <c r="U52" i="2"/>
  <c r="V52" i="2"/>
  <c r="W52" i="2"/>
  <c r="X52" i="2"/>
  <c r="Y52" i="2"/>
  <c r="Z52" i="2"/>
  <c r="AA52" i="2"/>
  <c r="AB52" i="2"/>
  <c r="AC52" i="2"/>
  <c r="AD52" i="2"/>
  <c r="S53" i="2"/>
  <c r="T53" i="2"/>
  <c r="U53" i="2"/>
  <c r="V53" i="2"/>
  <c r="W53" i="2"/>
  <c r="X53" i="2"/>
  <c r="Y53" i="2"/>
  <c r="Z53" i="2"/>
  <c r="AA53" i="2"/>
  <c r="AB53" i="2"/>
  <c r="AC53" i="2"/>
  <c r="AD53" i="2"/>
  <c r="S54" i="2"/>
  <c r="T54" i="2"/>
  <c r="U54" i="2"/>
  <c r="V54" i="2"/>
  <c r="W54" i="2"/>
  <c r="X54" i="2"/>
  <c r="Y54" i="2"/>
  <c r="Z54" i="2"/>
  <c r="AA54" i="2"/>
  <c r="AB54" i="2"/>
  <c r="AC54" i="2"/>
  <c r="AD54" i="2"/>
  <c r="S55" i="2"/>
  <c r="T55" i="2"/>
  <c r="U55" i="2"/>
  <c r="V55" i="2"/>
  <c r="W55" i="2"/>
  <c r="X55" i="2"/>
  <c r="Y55" i="2"/>
  <c r="Z55" i="2"/>
  <c r="AA55" i="2"/>
  <c r="AB55" i="2"/>
  <c r="AC55" i="2"/>
  <c r="AD55" i="2"/>
  <c r="S56" i="2"/>
  <c r="T56" i="2"/>
  <c r="U56" i="2"/>
  <c r="V56" i="2"/>
  <c r="W56" i="2"/>
  <c r="X56" i="2"/>
  <c r="Y56" i="2"/>
  <c r="Z56" i="2"/>
  <c r="AA56" i="2"/>
  <c r="AB56" i="2"/>
  <c r="AC56" i="2"/>
  <c r="AD56" i="2"/>
  <c r="S57" i="2"/>
  <c r="T57" i="2"/>
  <c r="U57" i="2"/>
  <c r="V57" i="2"/>
  <c r="W57" i="2"/>
  <c r="X57" i="2"/>
  <c r="Y57" i="2"/>
  <c r="Z57" i="2"/>
  <c r="AA57" i="2"/>
  <c r="AB57" i="2"/>
  <c r="AC57" i="2"/>
  <c r="AD57" i="2"/>
  <c r="S58" i="2"/>
  <c r="T58" i="2"/>
  <c r="U58" i="2"/>
  <c r="V58" i="2"/>
  <c r="W58" i="2"/>
  <c r="X58" i="2"/>
  <c r="Y58" i="2"/>
  <c r="Z58" i="2"/>
  <c r="AA58" i="2"/>
  <c r="AB58" i="2"/>
  <c r="AC58" i="2"/>
  <c r="AD58" i="2"/>
  <c r="S59" i="2"/>
  <c r="T59" i="2"/>
  <c r="U59" i="2"/>
  <c r="V59" i="2"/>
  <c r="W59" i="2"/>
  <c r="X59" i="2"/>
  <c r="Y59" i="2"/>
  <c r="Z59" i="2"/>
  <c r="AA59" i="2"/>
  <c r="AB59" i="2"/>
  <c r="AC59" i="2"/>
  <c r="AD59" i="2"/>
  <c r="S60" i="2"/>
  <c r="T60" i="2"/>
  <c r="U60" i="2"/>
  <c r="V60" i="2"/>
  <c r="W60" i="2"/>
  <c r="X60" i="2"/>
  <c r="Y60" i="2"/>
  <c r="Z60" i="2"/>
  <c r="AA60" i="2"/>
  <c r="AB60" i="2"/>
  <c r="AC60" i="2"/>
  <c r="AD60" i="2"/>
  <c r="S61" i="2"/>
  <c r="T61" i="2"/>
  <c r="U61" i="2"/>
  <c r="V61" i="2"/>
  <c r="W61" i="2"/>
  <c r="X61" i="2"/>
  <c r="Y61" i="2"/>
  <c r="Z61" i="2"/>
  <c r="AA61" i="2"/>
  <c r="AB61" i="2"/>
  <c r="AC61" i="2"/>
  <c r="AD61" i="2"/>
  <c r="S62" i="2"/>
  <c r="T62" i="2"/>
  <c r="U62" i="2"/>
  <c r="V62" i="2"/>
  <c r="W62" i="2"/>
  <c r="X62" i="2"/>
  <c r="Y62" i="2"/>
  <c r="Z62" i="2"/>
  <c r="AA62" i="2"/>
  <c r="AB62" i="2"/>
  <c r="AC62" i="2"/>
  <c r="AD62" i="2"/>
  <c r="S63" i="2"/>
  <c r="T63" i="2"/>
  <c r="U63" i="2"/>
  <c r="V63" i="2"/>
  <c r="W63" i="2"/>
  <c r="X63" i="2"/>
  <c r="Y63" i="2"/>
  <c r="Z63" i="2"/>
  <c r="AA63" i="2"/>
  <c r="AB63" i="2"/>
  <c r="AC63" i="2"/>
  <c r="AD63" i="2"/>
  <c r="S64" i="2"/>
  <c r="T64" i="2"/>
  <c r="U64" i="2"/>
  <c r="V64" i="2"/>
  <c r="W64" i="2"/>
  <c r="X64" i="2"/>
  <c r="Y64" i="2"/>
  <c r="Z64" i="2"/>
  <c r="AA64" i="2"/>
  <c r="AB64" i="2"/>
  <c r="AC64" i="2"/>
  <c r="AD64" i="2"/>
  <c r="S65" i="2"/>
  <c r="T65" i="2"/>
  <c r="U65" i="2"/>
  <c r="V65" i="2"/>
  <c r="W65" i="2"/>
  <c r="X65" i="2"/>
  <c r="Y65" i="2"/>
  <c r="Z65" i="2"/>
  <c r="AA65" i="2"/>
  <c r="AB65" i="2"/>
  <c r="AC65" i="2"/>
  <c r="AD65" i="2"/>
  <c r="S71" i="2"/>
  <c r="T71" i="2"/>
  <c r="U71" i="2"/>
  <c r="V71" i="2"/>
  <c r="W71" i="2"/>
  <c r="X71" i="2"/>
  <c r="Y71" i="2"/>
  <c r="Z71" i="2"/>
  <c r="AA71" i="2"/>
  <c r="AB71" i="2"/>
  <c r="AC71" i="2"/>
  <c r="AD71" i="2"/>
  <c r="S72" i="2"/>
  <c r="T72" i="2"/>
  <c r="U72" i="2"/>
  <c r="V72" i="2"/>
  <c r="W72" i="2"/>
  <c r="X72" i="2"/>
  <c r="Y72" i="2"/>
  <c r="Z72" i="2"/>
  <c r="AA72" i="2"/>
  <c r="AB72" i="2"/>
  <c r="AC72" i="2"/>
  <c r="AD72" i="2"/>
  <c r="S73" i="2"/>
  <c r="T73" i="2"/>
  <c r="U73" i="2"/>
  <c r="V73" i="2"/>
  <c r="W73" i="2"/>
  <c r="X73" i="2"/>
  <c r="Y73" i="2"/>
  <c r="Z73" i="2"/>
  <c r="AA73" i="2"/>
  <c r="AB73" i="2"/>
  <c r="AC73" i="2"/>
  <c r="AD73" i="2"/>
  <c r="S74" i="2"/>
  <c r="T74" i="2"/>
  <c r="U74" i="2"/>
  <c r="V74" i="2"/>
  <c r="W74" i="2"/>
  <c r="X74" i="2"/>
  <c r="Y74" i="2"/>
  <c r="Z74" i="2"/>
  <c r="AA74" i="2"/>
  <c r="AB74" i="2"/>
  <c r="AC74" i="2"/>
  <c r="AD74" i="2"/>
  <c r="S75" i="2"/>
  <c r="T75" i="2"/>
  <c r="U75" i="2"/>
  <c r="V75" i="2"/>
  <c r="W75" i="2"/>
  <c r="X75" i="2"/>
  <c r="Y75" i="2"/>
  <c r="Z75" i="2"/>
  <c r="AA75" i="2"/>
  <c r="AB75" i="2"/>
  <c r="AC75" i="2"/>
  <c r="AD75" i="2"/>
  <c r="L52" i="2"/>
  <c r="M52" i="2"/>
  <c r="N52" i="2"/>
  <c r="O52" i="2"/>
  <c r="P52" i="2"/>
  <c r="Q52" i="2"/>
  <c r="R52" i="2"/>
  <c r="L53" i="2"/>
  <c r="M53" i="2"/>
  <c r="N53" i="2"/>
  <c r="O53" i="2"/>
  <c r="P53" i="2"/>
  <c r="Q53" i="2"/>
  <c r="R53" i="2"/>
  <c r="L54" i="2"/>
  <c r="M54" i="2"/>
  <c r="N54" i="2"/>
  <c r="O54" i="2"/>
  <c r="P54" i="2"/>
  <c r="Q54" i="2"/>
  <c r="R54" i="2"/>
  <c r="L55" i="2"/>
  <c r="M55" i="2"/>
  <c r="N55" i="2"/>
  <c r="O55" i="2"/>
  <c r="P55" i="2"/>
  <c r="Q55" i="2"/>
  <c r="R55" i="2"/>
  <c r="L56" i="2"/>
  <c r="M56" i="2"/>
  <c r="N56" i="2"/>
  <c r="O56" i="2"/>
  <c r="P56" i="2"/>
  <c r="Q56" i="2"/>
  <c r="R56" i="2"/>
  <c r="L57" i="2"/>
  <c r="M57" i="2"/>
  <c r="N57" i="2"/>
  <c r="O57" i="2"/>
  <c r="P57" i="2"/>
  <c r="Q57" i="2"/>
  <c r="R57" i="2"/>
  <c r="L58" i="2"/>
  <c r="M58" i="2"/>
  <c r="N58" i="2"/>
  <c r="O58" i="2"/>
  <c r="P58" i="2"/>
  <c r="Q58" i="2"/>
  <c r="R58" i="2"/>
  <c r="L59" i="2"/>
  <c r="M59" i="2"/>
  <c r="N59" i="2"/>
  <c r="O59" i="2"/>
  <c r="P59" i="2"/>
  <c r="Q59" i="2"/>
  <c r="R59" i="2"/>
  <c r="L60" i="2"/>
  <c r="M60" i="2"/>
  <c r="N60" i="2"/>
  <c r="O60" i="2"/>
  <c r="P60" i="2"/>
  <c r="Q60" i="2"/>
  <c r="R60" i="2"/>
  <c r="L61" i="2"/>
  <c r="M61" i="2"/>
  <c r="N61" i="2"/>
  <c r="O61" i="2"/>
  <c r="P61" i="2"/>
  <c r="Q61" i="2"/>
  <c r="R61" i="2"/>
  <c r="L62" i="2"/>
  <c r="M62" i="2"/>
  <c r="N62" i="2"/>
  <c r="O62" i="2"/>
  <c r="P62" i="2"/>
  <c r="Q62" i="2"/>
  <c r="R62" i="2"/>
  <c r="L63" i="2"/>
  <c r="M63" i="2"/>
  <c r="N63" i="2"/>
  <c r="O63" i="2"/>
  <c r="P63" i="2"/>
  <c r="Q63" i="2"/>
  <c r="R63" i="2"/>
  <c r="L64" i="2"/>
  <c r="M64" i="2"/>
  <c r="N64" i="2"/>
  <c r="O64" i="2"/>
  <c r="P64" i="2"/>
  <c r="Q64" i="2"/>
  <c r="R64" i="2"/>
  <c r="L65" i="2"/>
  <c r="M65" i="2"/>
  <c r="N65" i="2"/>
  <c r="O65" i="2"/>
  <c r="P65" i="2"/>
  <c r="Q65" i="2"/>
  <c r="R65" i="2"/>
  <c r="L71" i="2"/>
  <c r="M71" i="2"/>
  <c r="N71" i="2"/>
  <c r="O71" i="2"/>
  <c r="P71" i="2"/>
  <c r="Q71" i="2"/>
  <c r="R71" i="2"/>
  <c r="L72" i="2"/>
  <c r="M72" i="2"/>
  <c r="N72" i="2"/>
  <c r="O72" i="2"/>
  <c r="P72" i="2"/>
  <c r="Q72" i="2"/>
  <c r="R72" i="2"/>
  <c r="L73" i="2"/>
  <c r="M73" i="2"/>
  <c r="N73" i="2"/>
  <c r="O73" i="2"/>
  <c r="P73" i="2"/>
  <c r="Q73" i="2"/>
  <c r="R73" i="2"/>
  <c r="L74" i="2"/>
  <c r="M74" i="2"/>
  <c r="N74" i="2"/>
  <c r="O74" i="2"/>
  <c r="P74" i="2"/>
  <c r="Q74" i="2"/>
  <c r="R74" i="2"/>
  <c r="L75" i="2"/>
  <c r="M75" i="2"/>
  <c r="N75" i="2"/>
  <c r="O75" i="2"/>
  <c r="P75" i="2"/>
  <c r="Q75" i="2"/>
  <c r="R75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71" i="2"/>
  <c r="K72" i="2"/>
  <c r="K73" i="2"/>
  <c r="K74" i="2"/>
  <c r="K75" i="2"/>
  <c r="J52" i="2"/>
  <c r="J53" i="2"/>
  <c r="J54" i="2"/>
  <c r="J55" i="2"/>
  <c r="J56" i="2"/>
  <c r="J57" i="2"/>
  <c r="J58" i="2"/>
  <c r="J59" i="2"/>
  <c r="J60" i="2"/>
  <c r="J61" i="2"/>
  <c r="J62" i="2"/>
  <c r="J63" i="2"/>
  <c r="J64" i="2"/>
  <c r="J65" i="2"/>
  <c r="J71" i="2"/>
  <c r="J72" i="2"/>
  <c r="J73" i="2"/>
  <c r="J74" i="2"/>
  <c r="J75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71" i="2"/>
  <c r="I72" i="2"/>
  <c r="I73" i="2"/>
  <c r="I74" i="2"/>
  <c r="I75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71" i="2"/>
  <c r="H72" i="2"/>
  <c r="H73" i="2"/>
  <c r="H74" i="2"/>
  <c r="H75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71" i="2"/>
  <c r="G72" i="2"/>
  <c r="G73" i="2"/>
  <c r="G74" i="2"/>
  <c r="G75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AA68" i="2" s="1"/>
  <c r="F69" i="2"/>
  <c r="F70" i="2"/>
  <c r="F71" i="2"/>
  <c r="F72" i="2"/>
  <c r="F73" i="2"/>
  <c r="F74" i="2"/>
  <c r="F75" i="2"/>
  <c r="C75" i="2"/>
  <c r="C74" i="2"/>
  <c r="C73" i="2"/>
  <c r="C72" i="2"/>
  <c r="C71" i="2"/>
  <c r="C70" i="2"/>
  <c r="V70" i="2" s="1"/>
  <c r="C69" i="2"/>
  <c r="V69" i="2" s="1"/>
  <c r="C68" i="2"/>
  <c r="C68" i="6" s="1"/>
  <c r="C67" i="2"/>
  <c r="O67" i="2" s="1"/>
  <c r="C66" i="2"/>
  <c r="Y66" i="2" s="1"/>
  <c r="C65" i="2"/>
  <c r="C64" i="2"/>
  <c r="C63" i="2"/>
  <c r="C62" i="2"/>
  <c r="C61" i="2"/>
  <c r="C60" i="2"/>
  <c r="C59" i="2"/>
  <c r="C58" i="2"/>
  <c r="C57" i="2"/>
  <c r="C56" i="2"/>
  <c r="C55" i="2"/>
  <c r="C54" i="2"/>
  <c r="C53" i="2"/>
  <c r="C52" i="2"/>
  <c r="C51" i="2"/>
  <c r="C50" i="2"/>
  <c r="Y50" i="2" s="1"/>
  <c r="C49" i="2"/>
  <c r="C49" i="29" s="1"/>
  <c r="C48" i="2"/>
  <c r="AD48" i="2" s="1"/>
  <c r="C47" i="2"/>
  <c r="C47" i="31" s="1"/>
  <c r="C46" i="2"/>
  <c r="W46" i="2" s="1"/>
  <c r="C45" i="2"/>
  <c r="C45" i="29" s="1"/>
  <c r="AC45" i="29" s="1"/>
  <c r="C44" i="2"/>
  <c r="C44" i="28" s="1"/>
  <c r="C43" i="2"/>
  <c r="W43" i="2" s="1"/>
  <c r="C42" i="2"/>
  <c r="U42" i="2" s="1"/>
  <c r="C41" i="2"/>
  <c r="C41" i="26" s="1"/>
  <c r="C39" i="2"/>
  <c r="C39" i="32" s="1"/>
  <c r="V39" i="32" s="1"/>
  <c r="C38" i="2"/>
  <c r="U38" i="2" s="1"/>
  <c r="C37" i="2"/>
  <c r="C37" i="24" s="1"/>
  <c r="AD37" i="24" s="1"/>
  <c r="C36" i="2"/>
  <c r="C36" i="27" s="1"/>
  <c r="AD36" i="2"/>
  <c r="C33" i="2"/>
  <c r="C33" i="27" s="1"/>
  <c r="Z33" i="27" s="1"/>
  <c r="C32" i="2"/>
  <c r="V32" i="2" s="1"/>
  <c r="C31" i="2"/>
  <c r="U31" i="2" s="1"/>
  <c r="C29" i="2"/>
  <c r="C29" i="28" s="1"/>
  <c r="X29" i="28" s="1"/>
  <c r="C28" i="2"/>
  <c r="Z28" i="2" s="1"/>
  <c r="C27" i="2"/>
  <c r="U27" i="2" s="1"/>
  <c r="C26" i="2"/>
  <c r="C26" i="23" s="1"/>
  <c r="U26" i="23" s="1"/>
  <c r="C21" i="2"/>
  <c r="C21" i="29" s="1"/>
  <c r="T44" i="2"/>
  <c r="S40" i="2"/>
  <c r="U47" i="2"/>
  <c r="Z44" i="2"/>
  <c r="C40" i="2"/>
  <c r="X40" i="2" s="1"/>
  <c r="U39" i="2"/>
  <c r="C35" i="2"/>
  <c r="C35" i="25" s="1"/>
  <c r="AD35" i="25" s="1"/>
  <c r="C34" i="2"/>
  <c r="Y34" i="2" s="1"/>
  <c r="C30" i="2"/>
  <c r="W30" i="2" s="1"/>
  <c r="C25" i="2"/>
  <c r="C25" i="25" s="1"/>
  <c r="C24" i="2"/>
  <c r="X24" i="2" s="1"/>
  <c r="C23" i="2"/>
  <c r="C23" i="27" s="1"/>
  <c r="H23" i="27" s="1"/>
  <c r="C22" i="2"/>
  <c r="C22" i="27" s="1"/>
  <c r="G22" i="27" s="1"/>
  <c r="C20" i="2"/>
  <c r="AD20" i="2" s="1"/>
  <c r="C19" i="2"/>
  <c r="W19" i="2" s="1"/>
  <c r="C18" i="2"/>
  <c r="C18" i="27" s="1"/>
  <c r="R18" i="27" s="1"/>
  <c r="C17" i="2"/>
  <c r="B24" i="18" s="1"/>
  <c r="C16" i="2"/>
  <c r="AD16" i="2" s="1"/>
  <c r="S72" i="6" l="1"/>
  <c r="S61" i="6"/>
  <c r="S55" i="6"/>
  <c r="S73" i="6"/>
  <c r="S62" i="6"/>
  <c r="AD48" i="28"/>
  <c r="T31" i="29"/>
  <c r="T74" i="6"/>
  <c r="T63" i="6"/>
  <c r="T57" i="6"/>
  <c r="S34" i="26"/>
  <c r="C46" i="26"/>
  <c r="W46" i="26" s="1"/>
  <c r="C46" i="30"/>
  <c r="C46" i="32"/>
  <c r="U46" i="32" s="1"/>
  <c r="S74" i="6"/>
  <c r="S63" i="6"/>
  <c r="S57" i="6"/>
  <c r="S33" i="25"/>
  <c r="J48" i="28"/>
  <c r="C49" i="30"/>
  <c r="S49" i="30" s="1"/>
  <c r="C46" i="31"/>
  <c r="T46" i="31" s="1"/>
  <c r="T51" i="6"/>
  <c r="T75" i="6"/>
  <c r="T64" i="6"/>
  <c r="T58" i="6"/>
  <c r="C46" i="27"/>
  <c r="C48" i="28"/>
  <c r="V48" i="28" s="1"/>
  <c r="C48" i="29"/>
  <c r="C49" i="31"/>
  <c r="J49" i="31" s="1"/>
  <c r="C49" i="32"/>
  <c r="K49" i="32" s="1"/>
  <c r="S51" i="6"/>
  <c r="S75" i="6"/>
  <c r="S64" i="6"/>
  <c r="S58" i="6"/>
  <c r="C47" i="23"/>
  <c r="V47" i="23" s="1"/>
  <c r="C50" i="23"/>
  <c r="C46" i="24"/>
  <c r="J46" i="24" s="1"/>
  <c r="C49" i="26"/>
  <c r="C46" i="28"/>
  <c r="V50" i="32"/>
  <c r="T52" i="6"/>
  <c r="T65" i="6"/>
  <c r="T59" i="6"/>
  <c r="C49" i="24"/>
  <c r="P49" i="24" s="1"/>
  <c r="C48" i="25"/>
  <c r="W48" i="25" s="1"/>
  <c r="C49" i="27"/>
  <c r="AD49" i="27" s="1"/>
  <c r="S52" i="6"/>
  <c r="S65" i="6"/>
  <c r="S59" i="6"/>
  <c r="J49" i="26"/>
  <c r="C47" i="26"/>
  <c r="AD47" i="26" s="1"/>
  <c r="R48" i="28"/>
  <c r="C46" i="29"/>
  <c r="Y46" i="29" s="1"/>
  <c r="C47" i="30"/>
  <c r="H47" i="30" s="1"/>
  <c r="C50" i="30"/>
  <c r="Q50" i="30" s="1"/>
  <c r="C47" i="32"/>
  <c r="V47" i="32" s="1"/>
  <c r="T73" i="6"/>
  <c r="T62" i="6"/>
  <c r="T56" i="6"/>
  <c r="S56" i="6"/>
  <c r="T53" i="6"/>
  <c r="T71" i="6"/>
  <c r="T60" i="6"/>
  <c r="G47" i="24"/>
  <c r="C46" i="25"/>
  <c r="O46" i="25" s="1"/>
  <c r="C47" i="27"/>
  <c r="Q47" i="27" s="1"/>
  <c r="C49" i="28"/>
  <c r="X49" i="28" s="1"/>
  <c r="C50" i="31"/>
  <c r="Z44" i="28"/>
  <c r="J44" i="28"/>
  <c r="I45" i="29"/>
  <c r="Q32" i="27"/>
  <c r="C43" i="26"/>
  <c r="Z43" i="26" s="1"/>
  <c r="C44" i="29"/>
  <c r="AB44" i="29" s="1"/>
  <c r="C42" i="30"/>
  <c r="S42" i="30" s="1"/>
  <c r="C41" i="32"/>
  <c r="AD41" i="32" s="1"/>
  <c r="N42" i="28"/>
  <c r="C43" i="24"/>
  <c r="AC43" i="24" s="1"/>
  <c r="N43" i="25"/>
  <c r="C42" i="25"/>
  <c r="C42" i="27"/>
  <c r="C41" i="28"/>
  <c r="C45" i="30"/>
  <c r="C42" i="31"/>
  <c r="R42" i="31" s="1"/>
  <c r="C44" i="32"/>
  <c r="AA44" i="32" s="1"/>
  <c r="C42" i="23"/>
  <c r="L42" i="23" s="1"/>
  <c r="C45" i="23"/>
  <c r="P45" i="23" s="1"/>
  <c r="P45" i="25"/>
  <c r="C45" i="25"/>
  <c r="Q36" i="28"/>
  <c r="C42" i="29"/>
  <c r="AD42" i="29" s="1"/>
  <c r="C45" i="31"/>
  <c r="C45" i="27"/>
  <c r="R36" i="25"/>
  <c r="C38" i="23"/>
  <c r="P41" i="23"/>
  <c r="C37" i="25"/>
  <c r="Z37" i="26"/>
  <c r="V37" i="30"/>
  <c r="C38" i="30"/>
  <c r="S38" i="30" s="1"/>
  <c r="C37" i="31"/>
  <c r="K37" i="31" s="1"/>
  <c r="AD38" i="32"/>
  <c r="C36" i="24"/>
  <c r="T36" i="24" s="1"/>
  <c r="C39" i="24"/>
  <c r="T39" i="24" s="1"/>
  <c r="C40" i="26"/>
  <c r="S40" i="26" s="1"/>
  <c r="C38" i="27"/>
  <c r="N38" i="27" s="1"/>
  <c r="C40" i="31"/>
  <c r="P33" i="32"/>
  <c r="C38" i="32"/>
  <c r="V38" i="32" s="1"/>
  <c r="C36" i="23"/>
  <c r="G36" i="23" s="1"/>
  <c r="C39" i="28"/>
  <c r="H39" i="28" s="1"/>
  <c r="O57" i="28"/>
  <c r="C36" i="29"/>
  <c r="AC36" i="29" s="1"/>
  <c r="C36" i="32"/>
  <c r="R36" i="32" s="1"/>
  <c r="O20" i="23"/>
  <c r="AC39" i="25"/>
  <c r="C40" i="25"/>
  <c r="AD37" i="27"/>
  <c r="C36" i="30"/>
  <c r="Y36" i="30" s="1"/>
  <c r="O44" i="32"/>
  <c r="O55" i="32"/>
  <c r="B32" i="18"/>
  <c r="C39" i="23"/>
  <c r="V39" i="23" s="1"/>
  <c r="H39" i="25"/>
  <c r="C38" i="25"/>
  <c r="AC38" i="25" s="1"/>
  <c r="C38" i="26"/>
  <c r="G38" i="26" s="1"/>
  <c r="C37" i="28"/>
  <c r="AD37" i="28" s="1"/>
  <c r="C39" i="29"/>
  <c r="T39" i="29" s="1"/>
  <c r="C39" i="30"/>
  <c r="AB39" i="30" s="1"/>
  <c r="C38" i="31"/>
  <c r="O44" i="26"/>
  <c r="B22" i="18"/>
  <c r="C40" i="24"/>
  <c r="Y40" i="24" s="1"/>
  <c r="C39" i="27"/>
  <c r="N37" i="29"/>
  <c r="J35" i="23"/>
  <c r="N33" i="29"/>
  <c r="K32" i="23"/>
  <c r="M31" i="32"/>
  <c r="C31" i="25"/>
  <c r="N31" i="25" s="1"/>
  <c r="AC31" i="32"/>
  <c r="B18" i="18"/>
  <c r="Q33" i="23"/>
  <c r="C34" i="25"/>
  <c r="J33" i="27"/>
  <c r="C34" i="29"/>
  <c r="K34" i="29" s="1"/>
  <c r="C33" i="30"/>
  <c r="V33" i="30" s="1"/>
  <c r="N43" i="32"/>
  <c r="N29" i="29"/>
  <c r="C32" i="29"/>
  <c r="Y32" i="29" s="1"/>
  <c r="C31" i="31"/>
  <c r="Y31" i="31" s="1"/>
  <c r="M38" i="32"/>
  <c r="B30" i="18"/>
  <c r="B6" i="18"/>
  <c r="C31" i="23"/>
  <c r="AC31" i="23" s="1"/>
  <c r="C34" i="23"/>
  <c r="N34" i="23" s="1"/>
  <c r="C31" i="24"/>
  <c r="T31" i="24" s="1"/>
  <c r="C33" i="26"/>
  <c r="L33" i="26" s="1"/>
  <c r="M41" i="27"/>
  <c r="C31" i="28"/>
  <c r="O31" i="28" s="1"/>
  <c r="C32" i="32"/>
  <c r="C34" i="32"/>
  <c r="C35" i="27"/>
  <c r="N35" i="27" s="1"/>
  <c r="C32" i="25"/>
  <c r="N32" i="25" s="1"/>
  <c r="C34" i="28"/>
  <c r="O34" i="28" s="1"/>
  <c r="C34" i="31"/>
  <c r="Y34" i="31" s="1"/>
  <c r="AA33" i="32"/>
  <c r="C34" i="24"/>
  <c r="K34" i="24" s="1"/>
  <c r="C35" i="29"/>
  <c r="T35" i="29" s="1"/>
  <c r="C31" i="30"/>
  <c r="P31" i="30" s="1"/>
  <c r="P32" i="28"/>
  <c r="N51" i="25"/>
  <c r="K33" i="32"/>
  <c r="U33" i="32"/>
  <c r="C31" i="26"/>
  <c r="L31" i="26" s="1"/>
  <c r="C31" i="27"/>
  <c r="U31" i="27" s="1"/>
  <c r="C34" i="30"/>
  <c r="S34" i="30" s="1"/>
  <c r="C32" i="31"/>
  <c r="T32" i="31" s="1"/>
  <c r="N40" i="31"/>
  <c r="C28" i="24"/>
  <c r="C28" i="27"/>
  <c r="Y28" i="27" s="1"/>
  <c r="C27" i="28"/>
  <c r="C30" i="28"/>
  <c r="R30" i="28" s="1"/>
  <c r="C26" i="26"/>
  <c r="W26" i="26" s="1"/>
  <c r="W27" i="2"/>
  <c r="B23" i="18"/>
  <c r="C27" i="23"/>
  <c r="V27" i="23" s="1"/>
  <c r="C28" i="25"/>
  <c r="M28" i="25" s="1"/>
  <c r="L39" i="30"/>
  <c r="C26" i="32"/>
  <c r="AD26" i="32" s="1"/>
  <c r="T28" i="32"/>
  <c r="B5" i="18"/>
  <c r="C26" i="28"/>
  <c r="X26" i="28" s="1"/>
  <c r="M29" i="32"/>
  <c r="G28" i="23"/>
  <c r="L37" i="25"/>
  <c r="C30" i="26"/>
  <c r="M30" i="26" s="1"/>
  <c r="Q29" i="27"/>
  <c r="C27" i="30"/>
  <c r="T27" i="30" s="1"/>
  <c r="C27" i="31"/>
  <c r="AC27" i="31" s="1"/>
  <c r="C30" i="31"/>
  <c r="R30" i="31" s="1"/>
  <c r="N27" i="32"/>
  <c r="L32" i="32"/>
  <c r="V27" i="26"/>
  <c r="C26" i="29"/>
  <c r="C27" i="24"/>
  <c r="H27" i="24" s="1"/>
  <c r="C30" i="24"/>
  <c r="K30" i="24" s="1"/>
  <c r="C27" i="27"/>
  <c r="AD29" i="29"/>
  <c r="C30" i="30"/>
  <c r="S30" i="30" s="1"/>
  <c r="L35" i="30"/>
  <c r="R26" i="31"/>
  <c r="AD27" i="32"/>
  <c r="L29" i="24"/>
  <c r="C27" i="25"/>
  <c r="X27" i="25" s="1"/>
  <c r="C30" i="25"/>
  <c r="C27" i="29"/>
  <c r="T27" i="29" s="1"/>
  <c r="C30" i="32"/>
  <c r="T30" i="32" s="1"/>
  <c r="K40" i="25"/>
  <c r="C28" i="26"/>
  <c r="G21" i="18"/>
  <c r="C23" i="25"/>
  <c r="C21" i="26"/>
  <c r="C24" i="24"/>
  <c r="Y24" i="24" s="1"/>
  <c r="J50" i="24"/>
  <c r="C23" i="30"/>
  <c r="Z23" i="30" s="1"/>
  <c r="C24" i="29"/>
  <c r="Y24" i="29" s="1"/>
  <c r="C21" i="30"/>
  <c r="B28" i="18"/>
  <c r="C21" i="24"/>
  <c r="T21" i="24" s="1"/>
  <c r="C25" i="26"/>
  <c r="Z25" i="26" s="1"/>
  <c r="C25" i="27"/>
  <c r="R25" i="27" s="1"/>
  <c r="U23" i="2"/>
  <c r="C25" i="23"/>
  <c r="X25" i="23" s="1"/>
  <c r="C23" i="28"/>
  <c r="G23" i="28" s="1"/>
  <c r="C22" i="31"/>
  <c r="P22" i="31" s="1"/>
  <c r="C21" i="32"/>
  <c r="T21" i="32" s="1"/>
  <c r="C23" i="23"/>
  <c r="C24" i="28"/>
  <c r="C22" i="32"/>
  <c r="AB22" i="32" s="1"/>
  <c r="C21" i="23"/>
  <c r="X21" i="23" s="1"/>
  <c r="C25" i="24"/>
  <c r="R25" i="24" s="1"/>
  <c r="C21" i="25"/>
  <c r="Z21" i="25" s="1"/>
  <c r="C24" i="25"/>
  <c r="T24" i="25" s="1"/>
  <c r="C21" i="27"/>
  <c r="N21" i="27" s="1"/>
  <c r="C25" i="29"/>
  <c r="C24" i="30"/>
  <c r="W24" i="30" s="1"/>
  <c r="J34" i="27"/>
  <c r="C23" i="31"/>
  <c r="AC23" i="31" s="1"/>
  <c r="B21" i="18"/>
  <c r="C24" i="23"/>
  <c r="O24" i="23" s="1"/>
  <c r="C24" i="26"/>
  <c r="AC24" i="26" s="1"/>
  <c r="C24" i="27"/>
  <c r="X24" i="27" s="1"/>
  <c r="I37" i="27"/>
  <c r="I40" i="27"/>
  <c r="B27" i="18"/>
  <c r="C22" i="26"/>
  <c r="Y22" i="26" s="1"/>
  <c r="C22" i="28"/>
  <c r="X22" i="28" s="1"/>
  <c r="I47" i="28"/>
  <c r="C23" i="29"/>
  <c r="L23" i="29" s="1"/>
  <c r="C21" i="31"/>
  <c r="O21" i="31" s="1"/>
  <c r="C25" i="32"/>
  <c r="AA25" i="32" s="1"/>
  <c r="B7" i="18"/>
  <c r="C22" i="23"/>
  <c r="M22" i="23" s="1"/>
  <c r="C23" i="24"/>
  <c r="T23" i="24" s="1"/>
  <c r="C22" i="25"/>
  <c r="S22" i="25" s="1"/>
  <c r="C25" i="28"/>
  <c r="O25" i="28" s="1"/>
  <c r="C22" i="30"/>
  <c r="Q22" i="30" s="1"/>
  <c r="C25" i="30"/>
  <c r="R25" i="30" s="1"/>
  <c r="J51" i="31"/>
  <c r="C23" i="32"/>
  <c r="AC23" i="32" s="1"/>
  <c r="W23" i="2"/>
  <c r="C23" i="26"/>
  <c r="H23" i="26" s="1"/>
  <c r="C22" i="29"/>
  <c r="C22" i="24"/>
  <c r="W22" i="24" s="1"/>
  <c r="C24" i="32"/>
  <c r="L24" i="32" s="1"/>
  <c r="B19" i="18"/>
  <c r="I26" i="24"/>
  <c r="C24" i="31"/>
  <c r="X24" i="31" s="1"/>
  <c r="C16" i="23"/>
  <c r="O16" i="23" s="1"/>
  <c r="C18" i="29"/>
  <c r="AC18" i="29" s="1"/>
  <c r="C16" i="32"/>
  <c r="S16" i="32" s="1"/>
  <c r="C17" i="28"/>
  <c r="C18" i="25"/>
  <c r="O18" i="25" s="1"/>
  <c r="C17" i="26"/>
  <c r="C19" i="26"/>
  <c r="AB19" i="26" s="1"/>
  <c r="C16" i="29"/>
  <c r="P16" i="29" s="1"/>
  <c r="C19" i="30"/>
  <c r="M19" i="30" s="1"/>
  <c r="C17" i="31"/>
  <c r="AA17" i="31" s="1"/>
  <c r="C19" i="32"/>
  <c r="C19" i="23"/>
  <c r="V18" i="24"/>
  <c r="C16" i="25"/>
  <c r="C19" i="27"/>
  <c r="H19" i="27" s="1"/>
  <c r="C17" i="23"/>
  <c r="G48" i="23"/>
  <c r="C16" i="24"/>
  <c r="AD16" i="24" s="1"/>
  <c r="C17" i="27"/>
  <c r="S17" i="27" s="1"/>
  <c r="C20" i="28"/>
  <c r="R20" i="28" s="1"/>
  <c r="H30" i="28"/>
  <c r="C19" i="29"/>
  <c r="C17" i="30"/>
  <c r="C20" i="31"/>
  <c r="G51" i="24"/>
  <c r="G58" i="28"/>
  <c r="G52" i="31"/>
  <c r="C17" i="32"/>
  <c r="T17" i="32" s="1"/>
  <c r="B29" i="18"/>
  <c r="C19" i="24"/>
  <c r="AC19" i="24" s="1"/>
  <c r="C19" i="25"/>
  <c r="C18" i="31"/>
  <c r="C18" i="28"/>
  <c r="M18" i="28" s="1"/>
  <c r="H50" i="28"/>
  <c r="C20" i="30"/>
  <c r="L20" i="30" s="1"/>
  <c r="C17" i="25"/>
  <c r="C16" i="28"/>
  <c r="J16" i="28" s="1"/>
  <c r="C17" i="29"/>
  <c r="C20" i="29"/>
  <c r="C16" i="30"/>
  <c r="C18" i="30"/>
  <c r="AA18" i="30" s="1"/>
  <c r="C20" i="32"/>
  <c r="C17" i="24"/>
  <c r="AA17" i="24" s="1"/>
  <c r="C16" i="26"/>
  <c r="H16" i="26" s="1"/>
  <c r="C18" i="26"/>
  <c r="AD18" i="26" s="1"/>
  <c r="C20" i="26"/>
  <c r="Y20" i="26" s="1"/>
  <c r="I20" i="27"/>
  <c r="G24" i="29"/>
  <c r="G51" i="29"/>
  <c r="C16" i="31"/>
  <c r="AC16" i="31" s="1"/>
  <c r="C18" i="32"/>
  <c r="C18" i="23"/>
  <c r="C20" i="24"/>
  <c r="U20" i="24" s="1"/>
  <c r="W18" i="25"/>
  <c r="C16" i="27"/>
  <c r="R16" i="27" s="1"/>
  <c r="G56" i="28"/>
  <c r="C19" i="28"/>
  <c r="G21" i="28"/>
  <c r="H26" i="28"/>
  <c r="C19" i="31"/>
  <c r="W16" i="32"/>
  <c r="X30" i="32"/>
  <c r="P32" i="32"/>
  <c r="AM34" i="32"/>
  <c r="O40" i="32"/>
  <c r="AM41" i="32"/>
  <c r="AM50" i="32"/>
  <c r="O53" i="32"/>
  <c r="O16" i="32"/>
  <c r="L19" i="32"/>
  <c r="V19" i="32"/>
  <c r="L21" i="32"/>
  <c r="M25" i="32"/>
  <c r="AK26" i="32"/>
  <c r="AM26" i="32" s="1"/>
  <c r="S27" i="32"/>
  <c r="L28" i="32"/>
  <c r="W28" i="32"/>
  <c r="S29" i="32"/>
  <c r="AL29" i="32"/>
  <c r="AM29" i="32" s="1"/>
  <c r="M30" i="32"/>
  <c r="AC30" i="32"/>
  <c r="K31" i="32"/>
  <c r="S32" i="32"/>
  <c r="L33" i="32"/>
  <c r="V34" i="32"/>
  <c r="K36" i="32"/>
  <c r="V36" i="32"/>
  <c r="U38" i="32"/>
  <c r="AL38" i="32"/>
  <c r="AM38" i="32" s="1"/>
  <c r="N39" i="32"/>
  <c r="S40" i="32"/>
  <c r="AC43" i="32"/>
  <c r="V43" i="32"/>
  <c r="AK45" i="32"/>
  <c r="L48" i="32"/>
  <c r="AK48" i="32"/>
  <c r="AM48" i="32" s="1"/>
  <c r="AL50" i="32"/>
  <c r="K51" i="32"/>
  <c r="R59" i="32"/>
  <c r="P17" i="32"/>
  <c r="AK17" i="32"/>
  <c r="AM17" i="32" s="1"/>
  <c r="AC19" i="32"/>
  <c r="N19" i="32"/>
  <c r="AD19" i="32"/>
  <c r="AK21" i="32"/>
  <c r="AM21" i="32" s="1"/>
  <c r="AD23" i="32"/>
  <c r="S25" i="32"/>
  <c r="W27" i="32"/>
  <c r="N28" i="32"/>
  <c r="AD28" i="32"/>
  <c r="W29" i="32"/>
  <c r="N30" i="32"/>
  <c r="AD30" i="32"/>
  <c r="S31" i="32"/>
  <c r="AL31" i="32"/>
  <c r="AM31" i="32" s="1"/>
  <c r="K32" i="32"/>
  <c r="V32" i="32"/>
  <c r="AM42" i="32"/>
  <c r="AM49" i="32"/>
  <c r="K16" i="32"/>
  <c r="T16" i="32"/>
  <c r="AM18" i="32"/>
  <c r="S19" i="32"/>
  <c r="AM22" i="32"/>
  <c r="M27" i="32"/>
  <c r="L29" i="32"/>
  <c r="S33" i="32"/>
  <c r="L34" i="32"/>
  <c r="AC35" i="32"/>
  <c r="AM37" i="32"/>
  <c r="K40" i="32"/>
  <c r="U45" i="32"/>
  <c r="AD48" i="32"/>
  <c r="T48" i="32"/>
  <c r="W52" i="32"/>
  <c r="AM40" i="31"/>
  <c r="P23" i="18"/>
  <c r="R16" i="31"/>
  <c r="AM16" i="31"/>
  <c r="J20" i="31"/>
  <c r="AL23" i="31"/>
  <c r="AK24" i="31"/>
  <c r="AM24" i="31" s="1"/>
  <c r="J26" i="31"/>
  <c r="AK26" i="31"/>
  <c r="AM26" i="31" s="1"/>
  <c r="M27" i="31"/>
  <c r="AL27" i="31"/>
  <c r="AM27" i="31" s="1"/>
  <c r="AM32" i="31"/>
  <c r="AC35" i="31"/>
  <c r="AM35" i="31"/>
  <c r="AK36" i="31"/>
  <c r="AM36" i="31" s="1"/>
  <c r="AL39" i="31"/>
  <c r="K44" i="31"/>
  <c r="AM46" i="31"/>
  <c r="AK49" i="31"/>
  <c r="AM49" i="31" s="1"/>
  <c r="AK51" i="31"/>
  <c r="AM51" i="31" s="1"/>
  <c r="AD53" i="31"/>
  <c r="Y35" i="31"/>
  <c r="AM39" i="31"/>
  <c r="M43" i="31"/>
  <c r="U50" i="31"/>
  <c r="AD47" i="31"/>
  <c r="V16" i="31"/>
  <c r="J18" i="31"/>
  <c r="V18" i="31"/>
  <c r="AC20" i="31"/>
  <c r="N20" i="31"/>
  <c r="AD21" i="31"/>
  <c r="U27" i="31"/>
  <c r="AM28" i="31"/>
  <c r="AC31" i="31"/>
  <c r="N36" i="31"/>
  <c r="I39" i="31"/>
  <c r="AD40" i="31"/>
  <c r="G41" i="31"/>
  <c r="AC42" i="31"/>
  <c r="Y50" i="31"/>
  <c r="J16" i="31"/>
  <c r="AK18" i="31"/>
  <c r="AM19" i="31"/>
  <c r="R20" i="31"/>
  <c r="AM20" i="31"/>
  <c r="AC25" i="31"/>
  <c r="AC28" i="31"/>
  <c r="AK28" i="31"/>
  <c r="AL31" i="31"/>
  <c r="AM31" i="31" s="1"/>
  <c r="AK34" i="31"/>
  <c r="AM34" i="31" s="1"/>
  <c r="I35" i="31"/>
  <c r="Y39" i="31"/>
  <c r="AK47" i="31"/>
  <c r="AM47" i="31" s="1"/>
  <c r="AL50" i="31"/>
  <c r="S23" i="30"/>
  <c r="AC18" i="30"/>
  <c r="AK27" i="30"/>
  <c r="AM27" i="30" s="1"/>
  <c r="AM29" i="30"/>
  <c r="AK31" i="30"/>
  <c r="AM31" i="30" s="1"/>
  <c r="AK41" i="30"/>
  <c r="AM41" i="30" s="1"/>
  <c r="AK44" i="30"/>
  <c r="AM44" i="30" s="1"/>
  <c r="AK48" i="30"/>
  <c r="AM48" i="30" s="1"/>
  <c r="I26" i="30"/>
  <c r="R46" i="30"/>
  <c r="AK16" i="30"/>
  <c r="AM16" i="30" s="1"/>
  <c r="AM18" i="30"/>
  <c r="H20" i="30"/>
  <c r="AK20" i="30"/>
  <c r="AM20" i="30" s="1"/>
  <c r="AK22" i="30"/>
  <c r="AM22" i="30" s="1"/>
  <c r="G23" i="30"/>
  <c r="AK23" i="30"/>
  <c r="AM23" i="30" s="1"/>
  <c r="J25" i="30"/>
  <c r="AK25" i="30"/>
  <c r="AM25" i="30" s="1"/>
  <c r="M26" i="30"/>
  <c r="AL26" i="30"/>
  <c r="L27" i="30"/>
  <c r="G28" i="30"/>
  <c r="AK29" i="30"/>
  <c r="AL32" i="30"/>
  <c r="AM32" i="30" s="1"/>
  <c r="AK37" i="30"/>
  <c r="AM37" i="30" s="1"/>
  <c r="AK39" i="30"/>
  <c r="AM39" i="30" s="1"/>
  <c r="AD51" i="30"/>
  <c r="O70" i="17"/>
  <c r="S57" i="18" s="1"/>
  <c r="R57" i="18" s="1"/>
  <c r="R78" i="1" s="1"/>
  <c r="O66" i="17"/>
  <c r="S53" i="18" s="1"/>
  <c r="R53" i="18" s="1"/>
  <c r="R74" i="1" s="1"/>
  <c r="O54" i="17"/>
  <c r="S41" i="18" s="1"/>
  <c r="R41" i="18" s="1"/>
  <c r="R62" i="1" s="1"/>
  <c r="T20" i="30"/>
  <c r="Z25" i="30"/>
  <c r="AC26" i="30"/>
  <c r="V29" i="30"/>
  <c r="O19" i="18"/>
  <c r="N16" i="30"/>
  <c r="AL17" i="30"/>
  <c r="AM17" i="30" s="1"/>
  <c r="AK18" i="30"/>
  <c r="K23" i="30"/>
  <c r="U26" i="30"/>
  <c r="AM28" i="30"/>
  <c r="AM33" i="30"/>
  <c r="AM36" i="30"/>
  <c r="AL40" i="30"/>
  <c r="AM40" i="30" s="1"/>
  <c r="AM46" i="30"/>
  <c r="AL49" i="30"/>
  <c r="AM49" i="30" s="1"/>
  <c r="N18" i="29"/>
  <c r="Z20" i="29"/>
  <c r="I28" i="29"/>
  <c r="Y40" i="29"/>
  <c r="J54" i="29"/>
  <c r="N50" i="18"/>
  <c r="N71" i="1" s="1"/>
  <c r="AM17" i="29"/>
  <c r="AK21" i="29"/>
  <c r="AM21" i="29" s="1"/>
  <c r="T23" i="29"/>
  <c r="K26" i="29"/>
  <c r="I32" i="29"/>
  <c r="AL36" i="29"/>
  <c r="AM36" i="29" s="1"/>
  <c r="AL43" i="29"/>
  <c r="Y49" i="29"/>
  <c r="L61" i="29"/>
  <c r="AL17" i="29"/>
  <c r="H18" i="29"/>
  <c r="AK18" i="29"/>
  <c r="J20" i="29"/>
  <c r="T20" i="29"/>
  <c r="M22" i="29"/>
  <c r="AC22" i="29"/>
  <c r="AC28" i="29"/>
  <c r="AM28" i="29"/>
  <c r="AK29" i="29"/>
  <c r="AM29" i="29" s="1"/>
  <c r="AK35" i="29"/>
  <c r="AM35" i="29" s="1"/>
  <c r="AK44" i="29"/>
  <c r="AM44" i="29" s="1"/>
  <c r="AK48" i="29"/>
  <c r="AM48" i="29" s="1"/>
  <c r="AK50" i="29"/>
  <c r="AM50" i="29" s="1"/>
  <c r="O74" i="17"/>
  <c r="S61" i="18" s="1"/>
  <c r="R61" i="18" s="1"/>
  <c r="R82" i="1" s="1"/>
  <c r="O62" i="17"/>
  <c r="S49" i="18" s="1"/>
  <c r="R49" i="18" s="1"/>
  <c r="R70" i="1" s="1"/>
  <c r="O58" i="17"/>
  <c r="S45" i="18" s="1"/>
  <c r="R45" i="18" s="1"/>
  <c r="R66" i="1" s="1"/>
  <c r="J50" i="29"/>
  <c r="S18" i="29"/>
  <c r="AM18" i="29"/>
  <c r="R20" i="29"/>
  <c r="I22" i="29"/>
  <c r="AK25" i="29"/>
  <c r="AM25" i="29" s="1"/>
  <c r="Y28" i="29"/>
  <c r="AK31" i="29"/>
  <c r="AM31" i="29" s="1"/>
  <c r="W51" i="29"/>
  <c r="Z18" i="29"/>
  <c r="L20" i="29"/>
  <c r="AK23" i="29"/>
  <c r="AM23" i="29" s="1"/>
  <c r="AL28" i="29"/>
  <c r="AC32" i="29"/>
  <c r="AM32" i="29"/>
  <c r="AK33" i="29"/>
  <c r="AM33" i="29" s="1"/>
  <c r="Y36" i="29"/>
  <c r="AM37" i="29"/>
  <c r="AK39" i="29"/>
  <c r="AM39" i="29" s="1"/>
  <c r="I40" i="29"/>
  <c r="AK42" i="29"/>
  <c r="AM42" i="29" s="1"/>
  <c r="AL45" i="29"/>
  <c r="AM45" i="29" s="1"/>
  <c r="O73" i="17"/>
  <c r="S60" i="18" s="1"/>
  <c r="R60" i="18" s="1"/>
  <c r="R81" i="1" s="1"/>
  <c r="O71" i="17"/>
  <c r="S58" i="18" s="1"/>
  <c r="R58" i="18" s="1"/>
  <c r="R79" i="1" s="1"/>
  <c r="O69" i="17"/>
  <c r="S56" i="18" s="1"/>
  <c r="R56" i="18" s="1"/>
  <c r="R77" i="1" s="1"/>
  <c r="O67" i="17"/>
  <c r="S54" i="18" s="1"/>
  <c r="R54" i="18" s="1"/>
  <c r="R75" i="1" s="1"/>
  <c r="O65" i="17"/>
  <c r="S52" i="18" s="1"/>
  <c r="R52" i="18" s="1"/>
  <c r="R73" i="1" s="1"/>
  <c r="O63" i="17"/>
  <c r="S50" i="18" s="1"/>
  <c r="R50" i="18" s="1"/>
  <c r="R71" i="1" s="1"/>
  <c r="O61" i="17"/>
  <c r="S48" i="18" s="1"/>
  <c r="R48" i="18" s="1"/>
  <c r="R69" i="1" s="1"/>
  <c r="O59" i="17"/>
  <c r="S46" i="18" s="1"/>
  <c r="R46" i="18" s="1"/>
  <c r="R67" i="1" s="1"/>
  <c r="O57" i="17"/>
  <c r="S44" i="18" s="1"/>
  <c r="R44" i="18" s="1"/>
  <c r="R65" i="1" s="1"/>
  <c r="O55" i="17"/>
  <c r="S42" i="18" s="1"/>
  <c r="R42" i="18" s="1"/>
  <c r="R63" i="1" s="1"/>
  <c r="O53" i="17"/>
  <c r="S40" i="18" s="1"/>
  <c r="R40" i="18" s="1"/>
  <c r="R61" i="1" s="1"/>
  <c r="AC28" i="28"/>
  <c r="O28" i="28"/>
  <c r="Z28" i="28"/>
  <c r="P29" i="28"/>
  <c r="P31" i="28"/>
  <c r="AD33" i="28"/>
  <c r="Z33" i="28"/>
  <c r="V34" i="28"/>
  <c r="W38" i="28"/>
  <c r="N48" i="28"/>
  <c r="N16" i="28"/>
  <c r="AK18" i="28"/>
  <c r="AM18" i="28" s="1"/>
  <c r="O21" i="28"/>
  <c r="AD28" i="28"/>
  <c r="W29" i="28"/>
  <c r="Z30" i="28"/>
  <c r="W31" i="28"/>
  <c r="U32" i="28"/>
  <c r="AD35" i="28"/>
  <c r="M46" i="28"/>
  <c r="X50" i="28"/>
  <c r="N51" i="28"/>
  <c r="AC16" i="28"/>
  <c r="O16" i="28"/>
  <c r="Z16" i="28"/>
  <c r="AD17" i="28"/>
  <c r="P17" i="28"/>
  <c r="AD21" i="28"/>
  <c r="P21" i="28"/>
  <c r="P22" i="28"/>
  <c r="AL22" i="28"/>
  <c r="AM22" i="28" s="1"/>
  <c r="R24" i="28"/>
  <c r="AL27" i="28"/>
  <c r="J28" i="28"/>
  <c r="V28" i="28"/>
  <c r="G29" i="28"/>
  <c r="G31" i="28"/>
  <c r="X31" i="28"/>
  <c r="X32" i="28"/>
  <c r="AL32" i="28"/>
  <c r="AM32" i="28" s="1"/>
  <c r="J33" i="28"/>
  <c r="AL33" i="28"/>
  <c r="AM33" i="28" s="1"/>
  <c r="N34" i="28"/>
  <c r="G38" i="28"/>
  <c r="Q41" i="28"/>
  <c r="AL41" i="28"/>
  <c r="AM41" i="28" s="1"/>
  <c r="J42" i="28"/>
  <c r="AD43" i="28"/>
  <c r="O44" i="28"/>
  <c r="AC46" i="28"/>
  <c r="Y47" i="28"/>
  <c r="AC48" i="28"/>
  <c r="AC51" i="28"/>
  <c r="G52" i="28"/>
  <c r="W54" i="28"/>
  <c r="G60" i="28"/>
  <c r="W62" i="28"/>
  <c r="AM19" i="28"/>
  <c r="N24" i="28"/>
  <c r="AD29" i="28"/>
  <c r="Z42" i="28"/>
  <c r="M51" i="28"/>
  <c r="W16" i="28"/>
  <c r="O17" i="28"/>
  <c r="W20" i="28"/>
  <c r="AC24" i="28"/>
  <c r="O24" i="28"/>
  <c r="Z24" i="28"/>
  <c r="P26" i="28"/>
  <c r="AM27" i="28"/>
  <c r="R28" i="28"/>
  <c r="AC36" i="28"/>
  <c r="Y36" i="28"/>
  <c r="O39" i="28"/>
  <c r="N43" i="28"/>
  <c r="AL51" i="28"/>
  <c r="AM51" i="28" s="1"/>
  <c r="G54" i="28"/>
  <c r="G62" i="28"/>
  <c r="M35" i="18"/>
  <c r="R16" i="28"/>
  <c r="W17" i="28"/>
  <c r="W21" i="28"/>
  <c r="AL23" i="28"/>
  <c r="AM23" i="28" s="1"/>
  <c r="J24" i="28"/>
  <c r="V24" i="28"/>
  <c r="N28" i="28"/>
  <c r="W28" i="28"/>
  <c r="O29" i="28"/>
  <c r="M32" i="28"/>
  <c r="R33" i="28"/>
  <c r="I36" i="28"/>
  <c r="V43" i="28"/>
  <c r="AM47" i="28"/>
  <c r="O34" i="27"/>
  <c r="O35" i="27"/>
  <c r="O22" i="27"/>
  <c r="AD18" i="27"/>
  <c r="N18" i="27"/>
  <c r="V18" i="27"/>
  <c r="Z18" i="27"/>
  <c r="J18" i="27"/>
  <c r="AL21" i="27"/>
  <c r="AK21" i="27"/>
  <c r="AM21" i="27" s="1"/>
  <c r="G42" i="27"/>
  <c r="G41" i="27"/>
  <c r="H27" i="27"/>
  <c r="H38" i="27"/>
  <c r="W26" i="27"/>
  <c r="W58" i="27"/>
  <c r="P36" i="27"/>
  <c r="W22" i="27"/>
  <c r="AK30" i="27"/>
  <c r="AM30" i="27" s="1"/>
  <c r="T40" i="27"/>
  <c r="L47" i="18"/>
  <c r="AK16" i="27"/>
  <c r="AL17" i="27"/>
  <c r="AM17" i="27" s="1"/>
  <c r="AD19" i="27"/>
  <c r="Y20" i="27"/>
  <c r="AL24" i="27"/>
  <c r="J25" i="27"/>
  <c r="AK25" i="27"/>
  <c r="AM25" i="27" s="1"/>
  <c r="AK27" i="27"/>
  <c r="AM27" i="27" s="1"/>
  <c r="AD29" i="27"/>
  <c r="AK31" i="27"/>
  <c r="O33" i="27"/>
  <c r="J36" i="27"/>
  <c r="AK36" i="27"/>
  <c r="AM36" i="27" s="1"/>
  <c r="AK39" i="27"/>
  <c r="AK44" i="27"/>
  <c r="AM44" i="27" s="1"/>
  <c r="AM47" i="27"/>
  <c r="O72" i="17"/>
  <c r="S59" i="18" s="1"/>
  <c r="R59" i="18" s="1"/>
  <c r="R80" i="1" s="1"/>
  <c r="O68" i="17"/>
  <c r="S55" i="18" s="1"/>
  <c r="R55" i="18" s="1"/>
  <c r="R76" i="1" s="1"/>
  <c r="O64" i="17"/>
  <c r="S51" i="18" s="1"/>
  <c r="R51" i="18" s="1"/>
  <c r="R72" i="1" s="1"/>
  <c r="O60" i="17"/>
  <c r="S47" i="18" s="1"/>
  <c r="R47" i="18" s="1"/>
  <c r="R68" i="1" s="1"/>
  <c r="O56" i="17"/>
  <c r="S43" i="18" s="1"/>
  <c r="R43" i="18" s="1"/>
  <c r="R64" i="1" s="1"/>
  <c r="O52" i="17"/>
  <c r="S39" i="18" s="1"/>
  <c r="R39" i="18" s="1"/>
  <c r="R60" i="1" s="1"/>
  <c r="O51" i="17"/>
  <c r="S38" i="18" s="1"/>
  <c r="Z36" i="27"/>
  <c r="Q20" i="27"/>
  <c r="Y40" i="27"/>
  <c r="AK46" i="27"/>
  <c r="AM46" i="27" s="1"/>
  <c r="AL51" i="27"/>
  <c r="C72" i="1"/>
  <c r="D74" i="1"/>
  <c r="D70" i="1"/>
  <c r="D66" i="1"/>
  <c r="D62" i="1"/>
  <c r="M20" i="27"/>
  <c r="V48" i="27"/>
  <c r="AK19" i="27"/>
  <c r="AM19" i="27" s="1"/>
  <c r="AL29" i="27"/>
  <c r="AM29" i="27" s="1"/>
  <c r="AK42" i="27"/>
  <c r="AL47" i="27"/>
  <c r="AM26" i="23"/>
  <c r="AM30" i="23"/>
  <c r="P16" i="23"/>
  <c r="J23" i="23"/>
  <c r="E29" i="18"/>
  <c r="V16" i="23"/>
  <c r="AL34" i="23"/>
  <c r="AM34" i="23" s="1"/>
  <c r="AK45" i="23"/>
  <c r="AM45" i="23" s="1"/>
  <c r="AD34" i="23"/>
  <c r="J16" i="23"/>
  <c r="Z16" i="23"/>
  <c r="AK18" i="23"/>
  <c r="AL21" i="23"/>
  <c r="AM21" i="23" s="1"/>
  <c r="I22" i="23"/>
  <c r="Z23" i="23"/>
  <c r="AD24" i="23"/>
  <c r="AC26" i="23"/>
  <c r="AK26" i="23"/>
  <c r="AK30" i="23"/>
  <c r="AK33" i="23"/>
  <c r="AM33" i="23" s="1"/>
  <c r="AL38" i="23"/>
  <c r="AM38" i="23" s="1"/>
  <c r="AL41" i="23"/>
  <c r="AM41" i="23" s="1"/>
  <c r="AK49" i="23"/>
  <c r="AM49" i="23" s="1"/>
  <c r="AM22" i="23"/>
  <c r="W54" i="23"/>
  <c r="AK17" i="23"/>
  <c r="AM17" i="23" s="1"/>
  <c r="N19" i="23"/>
  <c r="AD20" i="23"/>
  <c r="U30" i="23"/>
  <c r="Q38" i="23"/>
  <c r="AL42" i="23"/>
  <c r="AM42" i="23" s="1"/>
  <c r="AM46" i="23"/>
  <c r="AM50" i="23"/>
  <c r="Q26" i="24"/>
  <c r="F50" i="18"/>
  <c r="AL17" i="24"/>
  <c r="AM17" i="24" s="1"/>
  <c r="H18" i="24"/>
  <c r="AK18" i="24"/>
  <c r="AK23" i="24"/>
  <c r="AM23" i="24" s="1"/>
  <c r="AD25" i="24"/>
  <c r="Y26" i="24"/>
  <c r="AK27" i="24"/>
  <c r="J29" i="24"/>
  <c r="AK29" i="24"/>
  <c r="AM29" i="24" s="1"/>
  <c r="AK31" i="24"/>
  <c r="AM31" i="24" s="1"/>
  <c r="I32" i="24"/>
  <c r="T35" i="24"/>
  <c r="AK37" i="24"/>
  <c r="AM37" i="24" s="1"/>
  <c r="AK39" i="24"/>
  <c r="AM39" i="24" s="1"/>
  <c r="I40" i="24"/>
  <c r="Z42" i="24"/>
  <c r="AL43" i="24"/>
  <c r="AL45" i="24"/>
  <c r="AL49" i="24"/>
  <c r="AM49" i="24" s="1"/>
  <c r="H73" i="17"/>
  <c r="J60" i="18" s="1"/>
  <c r="I60" i="18" s="1"/>
  <c r="J81" i="1" s="1"/>
  <c r="H57" i="17"/>
  <c r="J44" i="18" s="1"/>
  <c r="I44" i="18" s="1"/>
  <c r="J65" i="1" s="1"/>
  <c r="H52" i="17"/>
  <c r="J39" i="18" s="1"/>
  <c r="I39" i="18" s="1"/>
  <c r="J60" i="1" s="1"/>
  <c r="R18" i="24"/>
  <c r="AM27" i="24"/>
  <c r="J18" i="24"/>
  <c r="L20" i="24"/>
  <c r="V20" i="24"/>
  <c r="AK20" i="24"/>
  <c r="AM20" i="24" s="1"/>
  <c r="AL22" i="24"/>
  <c r="AM22" i="24" s="1"/>
  <c r="G24" i="24"/>
  <c r="R29" i="24"/>
  <c r="AL36" i="24"/>
  <c r="AM36" i="24" s="1"/>
  <c r="N37" i="24"/>
  <c r="AK44" i="24"/>
  <c r="AM44" i="24" s="1"/>
  <c r="AK46" i="24"/>
  <c r="AM46" i="24" s="1"/>
  <c r="L16" i="24"/>
  <c r="V16" i="24"/>
  <c r="AM18" i="24"/>
  <c r="AC18" i="24"/>
  <c r="N18" i="24"/>
  <c r="AD18" i="24"/>
  <c r="AL21" i="24"/>
  <c r="AM21" i="24" s="1"/>
  <c r="AK25" i="24"/>
  <c r="AM25" i="24" s="1"/>
  <c r="AL26" i="24"/>
  <c r="AC32" i="24"/>
  <c r="AM32" i="24"/>
  <c r="AK33" i="24"/>
  <c r="AM33" i="24" s="1"/>
  <c r="AK35" i="24"/>
  <c r="AM35" i="24" s="1"/>
  <c r="AC40" i="24"/>
  <c r="AM40" i="24"/>
  <c r="AK42" i="24"/>
  <c r="AM42" i="24" s="1"/>
  <c r="AM47" i="25"/>
  <c r="AM50" i="25"/>
  <c r="AD17" i="25"/>
  <c r="AL21" i="25"/>
  <c r="AM21" i="25" s="1"/>
  <c r="AK23" i="25"/>
  <c r="AM23" i="25" s="1"/>
  <c r="AC25" i="25"/>
  <c r="AK31" i="25"/>
  <c r="AM31" i="25" s="1"/>
  <c r="AL32" i="25"/>
  <c r="AM32" i="25" s="1"/>
  <c r="X34" i="25"/>
  <c r="AK37" i="25"/>
  <c r="AM37" i="25" s="1"/>
  <c r="AL40" i="25"/>
  <c r="AK43" i="25"/>
  <c r="AM43" i="25" s="1"/>
  <c r="AK45" i="25"/>
  <c r="AM45" i="25" s="1"/>
  <c r="AM40" i="25"/>
  <c r="AM16" i="25"/>
  <c r="AC26" i="25"/>
  <c r="O30" i="25"/>
  <c r="P31" i="25"/>
  <c r="AM46" i="25"/>
  <c r="L23" i="25"/>
  <c r="AM25" i="25"/>
  <c r="AK27" i="25"/>
  <c r="AM27" i="25" s="1"/>
  <c r="AC46" i="25"/>
  <c r="AK49" i="25"/>
  <c r="AM49" i="25" s="1"/>
  <c r="AL51" i="25"/>
  <c r="AM51" i="25" s="1"/>
  <c r="H72" i="17"/>
  <c r="J59" i="18" s="1"/>
  <c r="I59" i="18" s="1"/>
  <c r="J80" i="1" s="1"/>
  <c r="H71" i="17"/>
  <c r="J58" i="18" s="1"/>
  <c r="I58" i="18" s="1"/>
  <c r="J79" i="1" s="1"/>
  <c r="H65" i="17"/>
  <c r="J52" i="18" s="1"/>
  <c r="I52" i="18" s="1"/>
  <c r="J73" i="1" s="1"/>
  <c r="H64" i="17"/>
  <c r="J51" i="18" s="1"/>
  <c r="I51" i="18" s="1"/>
  <c r="J72" i="1" s="1"/>
  <c r="H61" i="17"/>
  <c r="J48" i="18" s="1"/>
  <c r="I48" i="18" s="1"/>
  <c r="J69" i="1" s="1"/>
  <c r="H60" i="17"/>
  <c r="J47" i="18" s="1"/>
  <c r="I47" i="18" s="1"/>
  <c r="J68" i="1" s="1"/>
  <c r="H59" i="17"/>
  <c r="J46" i="18" s="1"/>
  <c r="I46" i="18" s="1"/>
  <c r="H56" i="17"/>
  <c r="J43" i="18" s="1"/>
  <c r="I43" i="18" s="1"/>
  <c r="J64" i="1" s="1"/>
  <c r="H55" i="17"/>
  <c r="J42" i="18" s="1"/>
  <c r="I42" i="18" s="1"/>
  <c r="J63" i="1" s="1"/>
  <c r="H53" i="17"/>
  <c r="J40" i="18" s="1"/>
  <c r="I40" i="18" s="1"/>
  <c r="J61" i="1" s="1"/>
  <c r="H51" i="17"/>
  <c r="J38" i="18" s="1"/>
  <c r="R25" i="26"/>
  <c r="AL41" i="26"/>
  <c r="AK41" i="26"/>
  <c r="AM41" i="26" s="1"/>
  <c r="S30" i="26"/>
  <c r="H46" i="18"/>
  <c r="I67" i="1" s="1"/>
  <c r="AL19" i="26"/>
  <c r="AM19" i="26" s="1"/>
  <c r="AK19" i="26"/>
  <c r="P23" i="26"/>
  <c r="T27" i="26"/>
  <c r="AK29" i="26"/>
  <c r="AM29" i="26" s="1"/>
  <c r="S38" i="26"/>
  <c r="Z45" i="26"/>
  <c r="J54" i="26"/>
  <c r="AL49" i="26"/>
  <c r="AK49" i="26"/>
  <c r="J25" i="26"/>
  <c r="AK32" i="26"/>
  <c r="AM32" i="26" s="1"/>
  <c r="AL32" i="26"/>
  <c r="AL35" i="26"/>
  <c r="AK35" i="26"/>
  <c r="AM35" i="26" s="1"/>
  <c r="Z41" i="26"/>
  <c r="AM36" i="26"/>
  <c r="M42" i="26"/>
  <c r="AM16" i="26"/>
  <c r="AM17" i="26"/>
  <c r="AA19" i="26"/>
  <c r="AM23" i="26"/>
  <c r="Y32" i="26"/>
  <c r="AK33" i="26"/>
  <c r="AM33" i="26" s="1"/>
  <c r="AL36" i="26"/>
  <c r="AM37" i="26"/>
  <c r="AK39" i="26"/>
  <c r="AM39" i="26" s="1"/>
  <c r="AL42" i="26"/>
  <c r="AM42" i="26" s="1"/>
  <c r="AL44" i="26"/>
  <c r="G50" i="26"/>
  <c r="W50" i="26"/>
  <c r="AM28" i="26"/>
  <c r="AM51" i="26"/>
  <c r="J71" i="1"/>
  <c r="Q69" i="2"/>
  <c r="Y68" i="2"/>
  <c r="AA38" i="29"/>
  <c r="O4" i="18"/>
  <c r="AB16" i="32"/>
  <c r="C69" i="6"/>
  <c r="T69" i="6" s="1"/>
  <c r="E4" i="18"/>
  <c r="N52" i="18"/>
  <c r="AD69" i="2"/>
  <c r="AB16" i="30"/>
  <c r="N35" i="18"/>
  <c r="G58" i="18"/>
  <c r="H79" i="1" s="1"/>
  <c r="G52" i="18"/>
  <c r="H73" i="1" s="1"/>
  <c r="G45" i="18"/>
  <c r="G37" i="18"/>
  <c r="G10" i="18"/>
  <c r="G14" i="18"/>
  <c r="O68" i="2"/>
  <c r="U69" i="2"/>
  <c r="C68" i="1"/>
  <c r="C64" i="1"/>
  <c r="C60" i="1"/>
  <c r="AB17" i="29"/>
  <c r="AA30" i="29"/>
  <c r="G4" i="18"/>
  <c r="F52" i="18"/>
  <c r="H41" i="18"/>
  <c r="H33" i="18"/>
  <c r="H22" i="18"/>
  <c r="H6" i="18"/>
  <c r="H7" i="18"/>
  <c r="O48" i="18"/>
  <c r="N17" i="18"/>
  <c r="G13" i="18"/>
  <c r="G55" i="18"/>
  <c r="H76" i="1" s="1"/>
  <c r="G49" i="18"/>
  <c r="G41" i="18"/>
  <c r="G33" i="18"/>
  <c r="G22" i="18"/>
  <c r="G6" i="18"/>
  <c r="G7" i="18"/>
  <c r="N18" i="18"/>
  <c r="J68" i="2"/>
  <c r="B56" i="18"/>
  <c r="AA26" i="28"/>
  <c r="N57" i="18"/>
  <c r="N78" i="1" s="1"/>
  <c r="AB17" i="30"/>
  <c r="AA20" i="30"/>
  <c r="AB43" i="30"/>
  <c r="G54" i="18"/>
  <c r="G46" i="18"/>
  <c r="H37" i="18"/>
  <c r="H10" i="18"/>
  <c r="H14" i="18"/>
  <c r="H13" i="18"/>
  <c r="G3" i="18"/>
  <c r="N43" i="18"/>
  <c r="N21" i="18"/>
  <c r="G66" i="2"/>
  <c r="J66" i="2"/>
  <c r="Q70" i="2"/>
  <c r="N66" i="2"/>
  <c r="Y70" i="2"/>
  <c r="AA66" i="2"/>
  <c r="H66" i="2"/>
  <c r="I70" i="2"/>
  <c r="M66" i="2"/>
  <c r="AD70" i="2"/>
  <c r="C66" i="25"/>
  <c r="I66" i="25" s="1"/>
  <c r="C66" i="28"/>
  <c r="C66" i="27"/>
  <c r="W66" i="27" s="1"/>
  <c r="H70" i="2"/>
  <c r="L70" i="2"/>
  <c r="C70" i="23"/>
  <c r="AB70" i="23" s="1"/>
  <c r="I66" i="2"/>
  <c r="J70" i="2"/>
  <c r="N70" i="2"/>
  <c r="M69" i="2"/>
  <c r="Q66" i="2"/>
  <c r="L66" i="2"/>
  <c r="AC70" i="2"/>
  <c r="AC69" i="2"/>
  <c r="AC66" i="2"/>
  <c r="X66" i="2"/>
  <c r="S66" i="2"/>
  <c r="C67" i="1"/>
  <c r="C63" i="1"/>
  <c r="C59" i="1"/>
  <c r="D73" i="1"/>
  <c r="D69" i="1"/>
  <c r="D65" i="1"/>
  <c r="D61" i="1"/>
  <c r="AB53" i="6"/>
  <c r="AB52" i="6"/>
  <c r="AB51" i="6"/>
  <c r="L3" i="18"/>
  <c r="L11" i="18"/>
  <c r="L15" i="18"/>
  <c r="L20" i="18"/>
  <c r="L38" i="18"/>
  <c r="L45" i="18"/>
  <c r="L54" i="18"/>
  <c r="C66" i="29"/>
  <c r="Y66" i="29" s="1"/>
  <c r="C70" i="25"/>
  <c r="AA70" i="25" s="1"/>
  <c r="C70" i="27"/>
  <c r="C70" i="26"/>
  <c r="H70" i="26" s="1"/>
  <c r="K70" i="2"/>
  <c r="T70" i="2"/>
  <c r="U66" i="2"/>
  <c r="C66" i="26"/>
  <c r="T66" i="26" s="1"/>
  <c r="K66" i="2"/>
  <c r="P70" i="2"/>
  <c r="R66" i="2"/>
  <c r="X70" i="2"/>
  <c r="T66" i="2"/>
  <c r="AA54" i="6"/>
  <c r="AA55" i="6"/>
  <c r="AA56" i="6"/>
  <c r="AA57" i="6"/>
  <c r="AA58" i="6"/>
  <c r="AA59" i="6"/>
  <c r="AA60" i="6"/>
  <c r="AA61" i="6"/>
  <c r="AA62" i="6"/>
  <c r="AA63" i="6"/>
  <c r="AA64" i="6"/>
  <c r="AA65" i="6"/>
  <c r="AA71" i="6"/>
  <c r="AA72" i="6"/>
  <c r="AA73" i="6"/>
  <c r="AA74" i="6"/>
  <c r="AA75" i="6"/>
  <c r="AB54" i="6"/>
  <c r="AB55" i="6"/>
  <c r="AB56" i="6"/>
  <c r="AB57" i="6"/>
  <c r="AB58" i="6"/>
  <c r="AB59" i="6"/>
  <c r="AB60" i="6"/>
  <c r="AB61" i="6"/>
  <c r="AB62" i="6"/>
  <c r="AB63" i="6"/>
  <c r="AB64" i="6"/>
  <c r="AB65" i="6"/>
  <c r="AB71" i="6"/>
  <c r="AB72" i="6"/>
  <c r="AB73" i="6"/>
  <c r="AB74" i="6"/>
  <c r="AB75" i="6"/>
  <c r="M45" i="18"/>
  <c r="M59" i="18"/>
  <c r="M80" i="1" s="1"/>
  <c r="M61" i="18"/>
  <c r="M82" i="1" s="1"/>
  <c r="M18" i="18"/>
  <c r="AA70" i="2"/>
  <c r="G70" i="2"/>
  <c r="R70" i="2"/>
  <c r="M70" i="2"/>
  <c r="L69" i="2"/>
  <c r="P66" i="2"/>
  <c r="Z70" i="2"/>
  <c r="U70" i="2"/>
  <c r="AB66" i="2"/>
  <c r="W66" i="2"/>
  <c r="C66" i="1"/>
  <c r="C62" i="1"/>
  <c r="B4" i="18"/>
  <c r="D76" i="1"/>
  <c r="D72" i="1"/>
  <c r="D68" i="1"/>
  <c r="D64" i="1"/>
  <c r="D60" i="1"/>
  <c r="AA53" i="6"/>
  <c r="AA52" i="6"/>
  <c r="AA51" i="6"/>
  <c r="C66" i="23"/>
  <c r="F57" i="18"/>
  <c r="G78" i="1" s="1"/>
  <c r="F56" i="18"/>
  <c r="F28" i="18"/>
  <c r="F54" i="18"/>
  <c r="AA38" i="24"/>
  <c r="C70" i="28"/>
  <c r="AA70" i="28" s="1"/>
  <c r="C70" i="29"/>
  <c r="Q55" i="18"/>
  <c r="AB36" i="32"/>
  <c r="AA23" i="32"/>
  <c r="AA32" i="32"/>
  <c r="AA31" i="32"/>
  <c r="AB40" i="32"/>
  <c r="AA43" i="32"/>
  <c r="C70" i="32"/>
  <c r="T70" i="32" s="1"/>
  <c r="L52" i="18"/>
  <c r="M43" i="18"/>
  <c r="M17" i="18"/>
  <c r="M21" i="18"/>
  <c r="AB43" i="26"/>
  <c r="AB20" i="29"/>
  <c r="G24" i="18"/>
  <c r="G56" i="18"/>
  <c r="H77" i="1" s="1"/>
  <c r="G51" i="18"/>
  <c r="H72" i="1" s="1"/>
  <c r="H47" i="18"/>
  <c r="H43" i="18"/>
  <c r="H39" i="18"/>
  <c r="H35" i="18"/>
  <c r="H25" i="18"/>
  <c r="H17" i="18"/>
  <c r="H26" i="18"/>
  <c r="H18" i="18"/>
  <c r="H9" i="18"/>
  <c r="H21" i="18"/>
  <c r="O50" i="18"/>
  <c r="O40" i="18"/>
  <c r="O16" i="18"/>
  <c r="O31" i="18"/>
  <c r="O23" i="18"/>
  <c r="AB75" i="32"/>
  <c r="G60" i="18"/>
  <c r="H81" i="1" s="1"/>
  <c r="G53" i="18"/>
  <c r="H74" i="1" s="1"/>
  <c r="G50" i="18"/>
  <c r="H71" i="1" s="1"/>
  <c r="G43" i="18"/>
  <c r="G39" i="18"/>
  <c r="G35" i="18"/>
  <c r="G25" i="18"/>
  <c r="G17" i="18"/>
  <c r="G26" i="18"/>
  <c r="G18" i="18"/>
  <c r="G9" i="18"/>
  <c r="E28" i="18"/>
  <c r="C69" i="1"/>
  <c r="C65" i="1"/>
  <c r="C61" i="1"/>
  <c r="D75" i="1"/>
  <c r="D71" i="1"/>
  <c r="D67" i="1"/>
  <c r="D63" i="1"/>
  <c r="D59" i="1"/>
  <c r="C71" i="1"/>
  <c r="D77" i="1"/>
  <c r="C70" i="1"/>
  <c r="U68" i="6"/>
  <c r="Y68" i="6"/>
  <c r="AC68" i="6"/>
  <c r="V68" i="6"/>
  <c r="Z68" i="6"/>
  <c r="AD68" i="6"/>
  <c r="W68" i="6"/>
  <c r="T68" i="6"/>
  <c r="X68" i="6"/>
  <c r="AB68" i="6"/>
  <c r="S68" i="6"/>
  <c r="AA68" i="6"/>
  <c r="X69" i="6"/>
  <c r="P31" i="18"/>
  <c r="B55" i="18"/>
  <c r="W69" i="6"/>
  <c r="AA34" i="24"/>
  <c r="AA44" i="24"/>
  <c r="P4" i="18"/>
  <c r="AB19" i="32"/>
  <c r="AA21" i="32"/>
  <c r="AB23" i="32"/>
  <c r="F61" i="18"/>
  <c r="G82" i="1" s="1"/>
  <c r="C67" i="32"/>
  <c r="W67" i="32" s="1"/>
  <c r="C67" i="25"/>
  <c r="C67" i="24"/>
  <c r="V67" i="2"/>
  <c r="Z67" i="2"/>
  <c r="AD67" i="2"/>
  <c r="L67" i="2"/>
  <c r="P67" i="2"/>
  <c r="AA67" i="2"/>
  <c r="C67" i="31"/>
  <c r="R67" i="31" s="1"/>
  <c r="C67" i="30"/>
  <c r="C67" i="6"/>
  <c r="B54" i="18"/>
  <c r="S67" i="2"/>
  <c r="W67" i="2"/>
  <c r="Q67" i="2"/>
  <c r="P2" i="18"/>
  <c r="P28" i="18"/>
  <c r="P24" i="18"/>
  <c r="P3" i="18"/>
  <c r="P7" i="18"/>
  <c r="P21" i="18"/>
  <c r="P13" i="18"/>
  <c r="P9" i="18"/>
  <c r="P6" i="18"/>
  <c r="P18" i="18"/>
  <c r="P14" i="18"/>
  <c r="P26" i="18"/>
  <c r="P22" i="18"/>
  <c r="P17" i="18"/>
  <c r="P10" i="18"/>
  <c r="P25" i="18"/>
  <c r="P33" i="18"/>
  <c r="P35" i="18"/>
  <c r="P37" i="18"/>
  <c r="P39" i="18"/>
  <c r="P41" i="18"/>
  <c r="P43" i="18"/>
  <c r="P50" i="18"/>
  <c r="P51" i="18"/>
  <c r="P27" i="18"/>
  <c r="P11" i="18"/>
  <c r="P12" i="18"/>
  <c r="P15" i="18"/>
  <c r="P32" i="18"/>
  <c r="P20" i="18"/>
  <c r="P34" i="18"/>
  <c r="P38" i="18"/>
  <c r="P42" i="18"/>
  <c r="P44" i="18"/>
  <c r="P45" i="18"/>
  <c r="P52" i="18"/>
  <c r="P53" i="18"/>
  <c r="P47" i="18"/>
  <c r="P54" i="18"/>
  <c r="P29" i="18"/>
  <c r="P5" i="18"/>
  <c r="P30" i="18"/>
  <c r="P8" i="18"/>
  <c r="P36" i="18"/>
  <c r="P49" i="18"/>
  <c r="P56" i="18"/>
  <c r="P46" i="18"/>
  <c r="P55" i="18"/>
  <c r="AB19" i="31"/>
  <c r="C68" i="32"/>
  <c r="C68" i="25"/>
  <c r="P68" i="25" s="1"/>
  <c r="C68" i="24"/>
  <c r="V68" i="2"/>
  <c r="Z68" i="2"/>
  <c r="M68" i="2"/>
  <c r="Q68" i="2"/>
  <c r="W68" i="2"/>
  <c r="C68" i="31"/>
  <c r="C68" i="30"/>
  <c r="N68" i="30" s="1"/>
  <c r="S68" i="2"/>
  <c r="AB68" i="2"/>
  <c r="X68" i="2"/>
  <c r="T67" i="2"/>
  <c r="H68" i="2"/>
  <c r="I67" i="2"/>
  <c r="R68" i="2"/>
  <c r="AD68" i="2"/>
  <c r="Y67" i="2"/>
  <c r="AB69" i="6"/>
  <c r="AA41" i="24"/>
  <c r="F29" i="18"/>
  <c r="F2" i="18"/>
  <c r="F7" i="18"/>
  <c r="F27" i="18"/>
  <c r="F21" i="18"/>
  <c r="F5" i="18"/>
  <c r="F13" i="18"/>
  <c r="F11" i="18"/>
  <c r="F9" i="18"/>
  <c r="F23" i="18"/>
  <c r="F6" i="18"/>
  <c r="F12" i="18"/>
  <c r="F18" i="18"/>
  <c r="F30" i="18"/>
  <c r="F14" i="18"/>
  <c r="F15" i="18"/>
  <c r="F26" i="18"/>
  <c r="F31" i="18"/>
  <c r="F22" i="18"/>
  <c r="F32" i="18"/>
  <c r="F17" i="18"/>
  <c r="F8" i="18"/>
  <c r="F10" i="18"/>
  <c r="F20" i="18"/>
  <c r="F25" i="18"/>
  <c r="F16" i="18"/>
  <c r="F33" i="18"/>
  <c r="F34" i="18"/>
  <c r="F35" i="18"/>
  <c r="F36" i="18"/>
  <c r="F37" i="18"/>
  <c r="F38" i="18"/>
  <c r="F39" i="18"/>
  <c r="F40" i="18"/>
  <c r="F41" i="18"/>
  <c r="F42" i="18"/>
  <c r="F43" i="18"/>
  <c r="F44" i="18"/>
  <c r="F19" i="18"/>
  <c r="F47" i="18"/>
  <c r="AB44" i="24"/>
  <c r="F46" i="18"/>
  <c r="F4" i="18"/>
  <c r="F58" i="18"/>
  <c r="G79" i="1" s="1"/>
  <c r="F60" i="18"/>
  <c r="G81" i="1" s="1"/>
  <c r="AA30" i="24"/>
  <c r="F3" i="18"/>
  <c r="F45" i="18"/>
  <c r="F55" i="18"/>
  <c r="F53" i="18"/>
  <c r="F51" i="18"/>
  <c r="G72" i="1" s="1"/>
  <c r="F49" i="18"/>
  <c r="G70" i="1" s="1"/>
  <c r="P40" i="18"/>
  <c r="P19" i="18"/>
  <c r="G67" i="2"/>
  <c r="K67" i="2"/>
  <c r="AC67" i="2"/>
  <c r="U67" i="2"/>
  <c r="U69" i="6"/>
  <c r="Y69" i="6"/>
  <c r="AC69" i="6"/>
  <c r="V69" i="6"/>
  <c r="Z69" i="6"/>
  <c r="AD69" i="6"/>
  <c r="I68" i="2"/>
  <c r="J67" i="2"/>
  <c r="N68" i="2"/>
  <c r="AB67" i="2"/>
  <c r="C69" i="32"/>
  <c r="L69" i="32" s="1"/>
  <c r="C69" i="25"/>
  <c r="H69" i="25" s="1"/>
  <c r="C69" i="24"/>
  <c r="S69" i="2"/>
  <c r="W69" i="2"/>
  <c r="AA69" i="2"/>
  <c r="N69" i="2"/>
  <c r="R69" i="2"/>
  <c r="K69" i="2"/>
  <c r="J69" i="2"/>
  <c r="I69" i="2"/>
  <c r="H69" i="2"/>
  <c r="G69" i="2"/>
  <c r="T69" i="2"/>
  <c r="AB69" i="2"/>
  <c r="C69" i="31"/>
  <c r="S69" i="31" s="1"/>
  <c r="C69" i="30"/>
  <c r="X69" i="2"/>
  <c r="P69" i="2"/>
  <c r="L68" i="2"/>
  <c r="N67" i="2"/>
  <c r="Z69" i="2"/>
  <c r="U68" i="2"/>
  <c r="G68" i="2"/>
  <c r="H67" i="2"/>
  <c r="K68" i="2"/>
  <c r="O69" i="2"/>
  <c r="P68" i="2"/>
  <c r="R67" i="2"/>
  <c r="M67" i="2"/>
  <c r="Y69" i="2"/>
  <c r="AC68" i="2"/>
  <c r="T68" i="2"/>
  <c r="X67" i="2"/>
  <c r="AA69" i="6"/>
  <c r="S69" i="6"/>
  <c r="C67" i="23"/>
  <c r="C68" i="23"/>
  <c r="H68" i="23" s="1"/>
  <c r="C69" i="23"/>
  <c r="C67" i="26"/>
  <c r="AA67" i="26" s="1"/>
  <c r="C68" i="26"/>
  <c r="L68" i="26" s="1"/>
  <c r="C69" i="26"/>
  <c r="L69" i="26" s="1"/>
  <c r="C67" i="27"/>
  <c r="X67" i="27" s="1"/>
  <c r="C68" i="27"/>
  <c r="Q68" i="27" s="1"/>
  <c r="C69" i="27"/>
  <c r="C67" i="28"/>
  <c r="AC67" i="28" s="1"/>
  <c r="C68" i="28"/>
  <c r="C69" i="28"/>
  <c r="Q69" i="28" s="1"/>
  <c r="C67" i="29"/>
  <c r="AB67" i="29" s="1"/>
  <c r="C68" i="29"/>
  <c r="X68" i="29" s="1"/>
  <c r="C69" i="29"/>
  <c r="Q3" i="18"/>
  <c r="Q29" i="18"/>
  <c r="Q2" i="18"/>
  <c r="Q19" i="18"/>
  <c r="Q27" i="18"/>
  <c r="Q5" i="18"/>
  <c r="Q11" i="18"/>
  <c r="Q23" i="18"/>
  <c r="Q12" i="18"/>
  <c r="Q30" i="18"/>
  <c r="Q15" i="18"/>
  <c r="Q31" i="18"/>
  <c r="Q32" i="18"/>
  <c r="Q8" i="18"/>
  <c r="Q20" i="18"/>
  <c r="Q16" i="18"/>
  <c r="Q34" i="18"/>
  <c r="Q36" i="18"/>
  <c r="Q38" i="18"/>
  <c r="Q40" i="18"/>
  <c r="Q42" i="18"/>
  <c r="Q44" i="18"/>
  <c r="Q46" i="18"/>
  <c r="Q48" i="18"/>
  <c r="Q50" i="18"/>
  <c r="Q52" i="18"/>
  <c r="Q54" i="18"/>
  <c r="Q56" i="18"/>
  <c r="Q59" i="18"/>
  <c r="Q80" i="1" s="1"/>
  <c r="Q28" i="18"/>
  <c r="Q21" i="18"/>
  <c r="Q9" i="18"/>
  <c r="Q18" i="18"/>
  <c r="Q26" i="18"/>
  <c r="Q17" i="18"/>
  <c r="Q25" i="18"/>
  <c r="Q35" i="18"/>
  <c r="Q39" i="18"/>
  <c r="Q49" i="18"/>
  <c r="Q61" i="18"/>
  <c r="Q82" i="1" s="1"/>
  <c r="Q43" i="18"/>
  <c r="Q51" i="18"/>
  <c r="Q57" i="18"/>
  <c r="Q78" i="1" s="1"/>
  <c r="Q24" i="18"/>
  <c r="Q7" i="18"/>
  <c r="Q6" i="18"/>
  <c r="Q22" i="18"/>
  <c r="Q33" i="18"/>
  <c r="Q41" i="18"/>
  <c r="Q45" i="18"/>
  <c r="AB71" i="32"/>
  <c r="AA51" i="32"/>
  <c r="AB48" i="32"/>
  <c r="AA40" i="32"/>
  <c r="AB34" i="32"/>
  <c r="AA19" i="32"/>
  <c r="AA16" i="32"/>
  <c r="Q47" i="18"/>
  <c r="AB29" i="32"/>
  <c r="AB21" i="32"/>
  <c r="Q13" i="18"/>
  <c r="Q14" i="18"/>
  <c r="Q10" i="18"/>
  <c r="Q37" i="18"/>
  <c r="Q53" i="18"/>
  <c r="AB17" i="32"/>
  <c r="AB28" i="32"/>
  <c r="AB32" i="32"/>
  <c r="AB33" i="32"/>
  <c r="F24" i="18"/>
  <c r="F59" i="18"/>
  <c r="G80" i="1" s="1"/>
  <c r="F48" i="18"/>
  <c r="P48" i="18"/>
  <c r="P16" i="18"/>
  <c r="AB16" i="23"/>
  <c r="AA52" i="24"/>
  <c r="AB38" i="25"/>
  <c r="G28" i="18"/>
  <c r="G29" i="18"/>
  <c r="H3" i="18"/>
  <c r="H2" i="18"/>
  <c r="H29" i="18"/>
  <c r="H28" i="18"/>
  <c r="H19" i="18"/>
  <c r="AA27" i="26"/>
  <c r="AB27" i="26"/>
  <c r="AB35" i="26"/>
  <c r="AB46" i="27"/>
  <c r="L2" i="18"/>
  <c r="L28" i="18"/>
  <c r="L24" i="18"/>
  <c r="L29" i="18"/>
  <c r="L7" i="18"/>
  <c r="L21" i="18"/>
  <c r="L13" i="18"/>
  <c r="L9" i="18"/>
  <c r="L6" i="18"/>
  <c r="L18" i="18"/>
  <c r="L14" i="18"/>
  <c r="L26" i="18"/>
  <c r="L22" i="18"/>
  <c r="L17" i="18"/>
  <c r="L10" i="18"/>
  <c r="L25" i="18"/>
  <c r="L33" i="18"/>
  <c r="L35" i="18"/>
  <c r="L37" i="18"/>
  <c r="L39" i="18"/>
  <c r="L41" i="18"/>
  <c r="L62" i="1" s="1"/>
  <c r="L43" i="18"/>
  <c r="L48" i="18"/>
  <c r="L49" i="18"/>
  <c r="L56" i="18"/>
  <c r="L19" i="18"/>
  <c r="L5" i="18"/>
  <c r="L23" i="18"/>
  <c r="L30" i="18"/>
  <c r="L31" i="18"/>
  <c r="L8" i="18"/>
  <c r="L16" i="18"/>
  <c r="L36" i="18"/>
  <c r="L40" i="18"/>
  <c r="L50" i="18"/>
  <c r="L51" i="18"/>
  <c r="L72" i="1" s="1"/>
  <c r="M3" i="18"/>
  <c r="M29" i="18"/>
  <c r="M28" i="18"/>
  <c r="M19" i="18"/>
  <c r="M27" i="18"/>
  <c r="M5" i="18"/>
  <c r="M11" i="18"/>
  <c r="M23" i="18"/>
  <c r="M12" i="18"/>
  <c r="M30" i="18"/>
  <c r="M15" i="18"/>
  <c r="M31" i="18"/>
  <c r="M32" i="18"/>
  <c r="M8" i="18"/>
  <c r="M20" i="18"/>
  <c r="M16" i="18"/>
  <c r="M34" i="18"/>
  <c r="M36" i="18"/>
  <c r="M38" i="18"/>
  <c r="M40" i="18"/>
  <c r="M42" i="18"/>
  <c r="M63" i="1" s="1"/>
  <c r="M44" i="18"/>
  <c r="M46" i="18"/>
  <c r="M48" i="18"/>
  <c r="M50" i="18"/>
  <c r="M52" i="18"/>
  <c r="M54" i="18"/>
  <c r="M56" i="18"/>
  <c r="M2" i="18"/>
  <c r="M7" i="18"/>
  <c r="M13" i="18"/>
  <c r="M6" i="18"/>
  <c r="M14" i="18"/>
  <c r="M22" i="18"/>
  <c r="M10" i="18"/>
  <c r="M33" i="18"/>
  <c r="M37" i="18"/>
  <c r="M41" i="18"/>
  <c r="M47" i="18"/>
  <c r="M55" i="18"/>
  <c r="M57" i="18"/>
  <c r="M78" i="1" s="1"/>
  <c r="M24" i="18"/>
  <c r="M49" i="18"/>
  <c r="AA22" i="28"/>
  <c r="AB27" i="28"/>
  <c r="AA18" i="29"/>
  <c r="N3" i="18"/>
  <c r="N29" i="18"/>
  <c r="N28" i="18"/>
  <c r="N19" i="18"/>
  <c r="N27" i="18"/>
  <c r="N5" i="18"/>
  <c r="N11" i="18"/>
  <c r="N23" i="18"/>
  <c r="N12" i="18"/>
  <c r="N30" i="18"/>
  <c r="N15" i="18"/>
  <c r="N31" i="18"/>
  <c r="N32" i="18"/>
  <c r="N8" i="18"/>
  <c r="N20" i="18"/>
  <c r="N16" i="18"/>
  <c r="N34" i="18"/>
  <c r="N36" i="18"/>
  <c r="N38" i="18"/>
  <c r="N59" i="1" s="1"/>
  <c r="N40" i="18"/>
  <c r="N42" i="18"/>
  <c r="N63" i="1" s="1"/>
  <c r="N45" i="18"/>
  <c r="N46" i="18"/>
  <c r="N67" i="1" s="1"/>
  <c r="N53" i="18"/>
  <c r="N54" i="18"/>
  <c r="N75" i="1" s="1"/>
  <c r="N2" i="18"/>
  <c r="N7" i="18"/>
  <c r="N13" i="18"/>
  <c r="N6" i="18"/>
  <c r="N14" i="18"/>
  <c r="N22" i="18"/>
  <c r="N10" i="18"/>
  <c r="N33" i="18"/>
  <c r="N37" i="18"/>
  <c r="N41" i="18"/>
  <c r="N47" i="18"/>
  <c r="N48" i="18"/>
  <c r="N55" i="18"/>
  <c r="N56" i="18"/>
  <c r="AA20" i="29"/>
  <c r="AB21" i="29"/>
  <c r="AA23" i="29"/>
  <c r="AB23" i="29"/>
  <c r="C66" i="30"/>
  <c r="O66" i="30" s="1"/>
  <c r="C70" i="30"/>
  <c r="M70" i="30" s="1"/>
  <c r="AA18" i="31"/>
  <c r="C66" i="31"/>
  <c r="C70" i="31"/>
  <c r="V70" i="31" s="1"/>
  <c r="AB18" i="32"/>
  <c r="C66" i="32"/>
  <c r="T66" i="32" s="1"/>
  <c r="H24" i="18"/>
  <c r="E56" i="18"/>
  <c r="F77" i="1" s="1"/>
  <c r="E55" i="18"/>
  <c r="E54" i="18"/>
  <c r="E53" i="18"/>
  <c r="E52" i="18"/>
  <c r="E51" i="18"/>
  <c r="E50" i="18"/>
  <c r="H48" i="18"/>
  <c r="G47" i="18"/>
  <c r="H44" i="18"/>
  <c r="H42" i="18"/>
  <c r="H40" i="18"/>
  <c r="H38" i="18"/>
  <c r="I59" i="1" s="1"/>
  <c r="H36" i="18"/>
  <c r="H34" i="18"/>
  <c r="H16" i="18"/>
  <c r="H20" i="18"/>
  <c r="H8" i="18"/>
  <c r="H32" i="18"/>
  <c r="H31" i="18"/>
  <c r="H15" i="18"/>
  <c r="H30" i="18"/>
  <c r="H12" i="18"/>
  <c r="H23" i="18"/>
  <c r="H11" i="18"/>
  <c r="H5" i="18"/>
  <c r="H27" i="18"/>
  <c r="G19" i="18"/>
  <c r="N24" i="18"/>
  <c r="L55" i="18"/>
  <c r="M53" i="18"/>
  <c r="N51" i="18"/>
  <c r="N72" i="1" s="1"/>
  <c r="L46" i="18"/>
  <c r="L67" i="1" s="1"/>
  <c r="N44" i="18"/>
  <c r="L42" i="18"/>
  <c r="N39" i="18"/>
  <c r="L34" i="18"/>
  <c r="N25" i="18"/>
  <c r="L32" i="18"/>
  <c r="N26" i="18"/>
  <c r="L12" i="18"/>
  <c r="N9" i="18"/>
  <c r="L27" i="18"/>
  <c r="O70" i="2"/>
  <c r="O66" i="2"/>
  <c r="AB70" i="2"/>
  <c r="W70" i="2"/>
  <c r="S70" i="2"/>
  <c r="AD66" i="2"/>
  <c r="Z66" i="2"/>
  <c r="V66" i="2"/>
  <c r="B53" i="18"/>
  <c r="C73" i="1" s="1"/>
  <c r="C70" i="6"/>
  <c r="C66" i="6"/>
  <c r="AA28" i="23"/>
  <c r="E2" i="18"/>
  <c r="E7" i="18"/>
  <c r="E27" i="18"/>
  <c r="E21" i="18"/>
  <c r="E5" i="18"/>
  <c r="E13" i="18"/>
  <c r="E11" i="18"/>
  <c r="E9" i="18"/>
  <c r="E23" i="18"/>
  <c r="E6" i="18"/>
  <c r="E12" i="18"/>
  <c r="E18" i="18"/>
  <c r="E30" i="18"/>
  <c r="E14" i="18"/>
  <c r="E15" i="18"/>
  <c r="E26" i="18"/>
  <c r="E31" i="18"/>
  <c r="E22" i="18"/>
  <c r="E32" i="18"/>
  <c r="E17" i="18"/>
  <c r="E8" i="18"/>
  <c r="E10" i="18"/>
  <c r="E20" i="18"/>
  <c r="E25" i="18"/>
  <c r="E16" i="18"/>
  <c r="E33" i="18"/>
  <c r="E34" i="18"/>
  <c r="E35" i="18"/>
  <c r="E36" i="18"/>
  <c r="E37" i="18"/>
  <c r="E38" i="18"/>
  <c r="E39" i="18"/>
  <c r="E40" i="18"/>
  <c r="E41" i="18"/>
  <c r="E42" i="18"/>
  <c r="E43" i="18"/>
  <c r="E44" i="18"/>
  <c r="E45" i="18"/>
  <c r="E46" i="18"/>
  <c r="E47" i="18"/>
  <c r="E48" i="18"/>
  <c r="E49" i="18"/>
  <c r="E3" i="18"/>
  <c r="E19" i="18"/>
  <c r="C66" i="24"/>
  <c r="J66" i="24" s="1"/>
  <c r="C70" i="24"/>
  <c r="V70" i="24" s="1"/>
  <c r="AB19" i="25"/>
  <c r="AB23" i="25"/>
  <c r="H4" i="18"/>
  <c r="L4" i="18"/>
  <c r="M4" i="18"/>
  <c r="AA26" i="29"/>
  <c r="AB25" i="30"/>
  <c r="O2" i="18"/>
  <c r="O28" i="18"/>
  <c r="O3" i="18"/>
  <c r="O7" i="18"/>
  <c r="O21" i="18"/>
  <c r="O13" i="18"/>
  <c r="O9" i="18"/>
  <c r="O6" i="18"/>
  <c r="O18" i="18"/>
  <c r="O14" i="18"/>
  <c r="O26" i="18"/>
  <c r="O22" i="18"/>
  <c r="O17" i="18"/>
  <c r="O10" i="18"/>
  <c r="O25" i="18"/>
  <c r="O33" i="18"/>
  <c r="O35" i="18"/>
  <c r="O37" i="18"/>
  <c r="O39" i="18"/>
  <c r="O41" i="18"/>
  <c r="O43" i="18"/>
  <c r="O45" i="18"/>
  <c r="O47" i="18"/>
  <c r="O49" i="18"/>
  <c r="O51" i="18"/>
  <c r="O53" i="18"/>
  <c r="O55" i="18"/>
  <c r="O27" i="18"/>
  <c r="O11" i="18"/>
  <c r="O12" i="18"/>
  <c r="O15" i="18"/>
  <c r="O32" i="18"/>
  <c r="O20" i="18"/>
  <c r="O34" i="18"/>
  <c r="O38" i="18"/>
  <c r="O42" i="18"/>
  <c r="O44" i="18"/>
  <c r="O52" i="18"/>
  <c r="O46" i="18"/>
  <c r="O54" i="18"/>
  <c r="AB20" i="30"/>
  <c r="AB21" i="30"/>
  <c r="AB35" i="30"/>
  <c r="AB55" i="30"/>
  <c r="AA17" i="32"/>
  <c r="Q4" i="18"/>
  <c r="E24" i="18"/>
  <c r="G61" i="18"/>
  <c r="H82" i="1" s="1"/>
  <c r="G59" i="18"/>
  <c r="H80" i="1" s="1"/>
  <c r="G57" i="18"/>
  <c r="H78" i="1" s="1"/>
  <c r="H56" i="18"/>
  <c r="H55" i="18"/>
  <c r="H54" i="18"/>
  <c r="H53" i="18"/>
  <c r="H52" i="18"/>
  <c r="H51" i="18"/>
  <c r="H50" i="18"/>
  <c r="H49" i="18"/>
  <c r="G48" i="18"/>
  <c r="H45" i="18"/>
  <c r="G44" i="18"/>
  <c r="G42" i="18"/>
  <c r="G40" i="18"/>
  <c r="G38" i="18"/>
  <c r="H59" i="1" s="1"/>
  <c r="G36" i="18"/>
  <c r="G34" i="18"/>
  <c r="G16" i="18"/>
  <c r="G20" i="18"/>
  <c r="G8" i="18"/>
  <c r="G32" i="18"/>
  <c r="G31" i="18"/>
  <c r="G15" i="18"/>
  <c r="G30" i="18"/>
  <c r="G12" i="18"/>
  <c r="G23" i="18"/>
  <c r="G11" i="18"/>
  <c r="G5" i="18"/>
  <c r="G27" i="18"/>
  <c r="G2" i="18"/>
  <c r="O24" i="18"/>
  <c r="O56" i="18"/>
  <c r="L53" i="18"/>
  <c r="M51" i="18"/>
  <c r="N49" i="18"/>
  <c r="L44" i="18"/>
  <c r="M39" i="18"/>
  <c r="O36" i="18"/>
  <c r="M25" i="18"/>
  <c r="O8" i="18"/>
  <c r="M26" i="18"/>
  <c r="O30" i="18"/>
  <c r="M9" i="18"/>
  <c r="O5" i="18"/>
  <c r="O29" i="18"/>
  <c r="H69" i="17"/>
  <c r="E61" i="18"/>
  <c r="F82" i="1" s="1"/>
  <c r="E60" i="18"/>
  <c r="F81" i="1" s="1"/>
  <c r="E59" i="18"/>
  <c r="F80" i="1" s="1"/>
  <c r="E58" i="18"/>
  <c r="F79" i="1" s="1"/>
  <c r="E57" i="18"/>
  <c r="F78" i="1" s="1"/>
  <c r="P61" i="18"/>
  <c r="P82" i="1" s="1"/>
  <c r="L61" i="18"/>
  <c r="N60" i="18"/>
  <c r="N81" i="1" s="1"/>
  <c r="P59" i="18"/>
  <c r="P80" i="1" s="1"/>
  <c r="L59" i="18"/>
  <c r="L80" i="1" s="1"/>
  <c r="N58" i="18"/>
  <c r="P57" i="18"/>
  <c r="P78" i="1" s="1"/>
  <c r="L57" i="18"/>
  <c r="L78" i="1" s="1"/>
  <c r="N4" i="18"/>
  <c r="H61" i="18"/>
  <c r="I82" i="1" s="1"/>
  <c r="H60" i="18"/>
  <c r="I81" i="1" s="1"/>
  <c r="H59" i="18"/>
  <c r="I80" i="1" s="1"/>
  <c r="H58" i="18"/>
  <c r="I79" i="1" s="1"/>
  <c r="H57" i="18"/>
  <c r="I78" i="1" s="1"/>
  <c r="O61" i="18"/>
  <c r="O82" i="1" s="1"/>
  <c r="Q60" i="18"/>
  <c r="Q81" i="1" s="1"/>
  <c r="M60" i="18"/>
  <c r="M81" i="1" s="1"/>
  <c r="O59" i="18"/>
  <c r="O80" i="1" s="1"/>
  <c r="Q58" i="18"/>
  <c r="Q79" i="1" s="1"/>
  <c r="M58" i="18"/>
  <c r="M79" i="1" s="1"/>
  <c r="O57" i="18"/>
  <c r="O78" i="1" s="1"/>
  <c r="O60" i="18"/>
  <c r="O81" i="1" s="1"/>
  <c r="O58" i="18"/>
  <c r="O79" i="1" s="1"/>
  <c r="N61" i="18"/>
  <c r="N82" i="1" s="1"/>
  <c r="P60" i="18"/>
  <c r="P81" i="1" s="1"/>
  <c r="L60" i="18"/>
  <c r="L81" i="1" s="1"/>
  <c r="N59" i="18"/>
  <c r="N80" i="1" s="1"/>
  <c r="P58" i="18"/>
  <c r="P79" i="1" s="1"/>
  <c r="L58" i="18"/>
  <c r="L79" i="1" s="1"/>
  <c r="H67" i="17"/>
  <c r="J54" i="18" s="1"/>
  <c r="I54" i="18" s="1"/>
  <c r="P71" i="17"/>
  <c r="V58" i="18" s="1"/>
  <c r="U58" i="18" s="1"/>
  <c r="T79" i="1" s="1"/>
  <c r="P61" i="17"/>
  <c r="V48" i="18" s="1"/>
  <c r="U48" i="18" s="1"/>
  <c r="T69" i="1" s="1"/>
  <c r="H74" i="17"/>
  <c r="H70" i="17"/>
  <c r="H66" i="17"/>
  <c r="H62" i="17"/>
  <c r="H58" i="17"/>
  <c r="H54" i="17"/>
  <c r="H63" i="32"/>
  <c r="G51" i="32"/>
  <c r="H48" i="32"/>
  <c r="G43" i="32"/>
  <c r="H40" i="32"/>
  <c r="H65" i="32"/>
  <c r="G48" i="32"/>
  <c r="Q65" i="32"/>
  <c r="R63" i="32"/>
  <c r="Q63" i="32"/>
  <c r="Q57" i="32"/>
  <c r="R47" i="32"/>
  <c r="Y72" i="32"/>
  <c r="Y68" i="32"/>
  <c r="G16" i="32"/>
  <c r="H17" i="32"/>
  <c r="M18" i="32"/>
  <c r="U18" i="32"/>
  <c r="AC18" i="32"/>
  <c r="J19" i="32"/>
  <c r="Z19" i="32"/>
  <c r="H21" i="32"/>
  <c r="Z23" i="32"/>
  <c r="G27" i="32"/>
  <c r="R27" i="32"/>
  <c r="G28" i="32"/>
  <c r="R30" i="32"/>
  <c r="Q31" i="32"/>
  <c r="Q34" i="32"/>
  <c r="J35" i="32"/>
  <c r="U35" i="32"/>
  <c r="AA37" i="32"/>
  <c r="AD37" i="32"/>
  <c r="Z37" i="32"/>
  <c r="AB37" i="32"/>
  <c r="V37" i="32"/>
  <c r="R37" i="32"/>
  <c r="N37" i="32"/>
  <c r="J37" i="32"/>
  <c r="T37" i="32"/>
  <c r="W41" i="32"/>
  <c r="P41" i="32"/>
  <c r="Q42" i="32"/>
  <c r="AA49" i="32"/>
  <c r="W49" i="32"/>
  <c r="S49" i="32"/>
  <c r="O49" i="32"/>
  <c r="J49" i="32"/>
  <c r="X49" i="32"/>
  <c r="P49" i="32"/>
  <c r="H49" i="32"/>
  <c r="AC49" i="32"/>
  <c r="Z50" i="32"/>
  <c r="Q50" i="32"/>
  <c r="G54" i="32"/>
  <c r="G56" i="32"/>
  <c r="Z58" i="32"/>
  <c r="J60" i="32"/>
  <c r="X65" i="32"/>
  <c r="W51" i="32"/>
  <c r="X48" i="32"/>
  <c r="W43" i="32"/>
  <c r="X40" i="32"/>
  <c r="W48" i="32"/>
  <c r="H16" i="32"/>
  <c r="P16" i="32"/>
  <c r="AK16" i="32"/>
  <c r="AM16" i="32" s="1"/>
  <c r="I17" i="32"/>
  <c r="Q17" i="32"/>
  <c r="Y17" i="32"/>
  <c r="N18" i="32"/>
  <c r="V18" i="32"/>
  <c r="W19" i="32"/>
  <c r="M21" i="32"/>
  <c r="U21" i="32"/>
  <c r="Y21" i="32"/>
  <c r="O23" i="32"/>
  <c r="AK24" i="32"/>
  <c r="AM24" i="32" s="1"/>
  <c r="I25" i="32"/>
  <c r="T25" i="32"/>
  <c r="H29" i="32"/>
  <c r="G31" i="32"/>
  <c r="R31" i="32"/>
  <c r="G32" i="32"/>
  <c r="G33" i="32"/>
  <c r="H34" i="32"/>
  <c r="K35" i="32"/>
  <c r="V35" i="32"/>
  <c r="AL35" i="32"/>
  <c r="AM35" i="32" s="1"/>
  <c r="AK36" i="32"/>
  <c r="AM36" i="32" s="1"/>
  <c r="P37" i="32"/>
  <c r="U37" i="32"/>
  <c r="AC37" i="32"/>
  <c r="W39" i="32"/>
  <c r="G40" i="32"/>
  <c r="Z43" i="32"/>
  <c r="AK44" i="32"/>
  <c r="AM44" i="32" s="1"/>
  <c r="X45" i="32"/>
  <c r="Z46" i="32"/>
  <c r="H52" i="32"/>
  <c r="X52" i="32"/>
  <c r="P53" i="32"/>
  <c r="H54" i="32"/>
  <c r="X54" i="32"/>
  <c r="P55" i="32"/>
  <c r="Y64" i="32"/>
  <c r="Q69" i="32"/>
  <c r="I72" i="32"/>
  <c r="M65" i="32"/>
  <c r="M63" i="32"/>
  <c r="N51" i="32"/>
  <c r="V63" i="32"/>
  <c r="U62" i="32"/>
  <c r="U60" i="32"/>
  <c r="U58" i="32"/>
  <c r="V51" i="32"/>
  <c r="AC63" i="32"/>
  <c r="AC57" i="32"/>
  <c r="AD56" i="32"/>
  <c r="AC65" i="32"/>
  <c r="AC56" i="32"/>
  <c r="AD51" i="32"/>
  <c r="I16" i="32"/>
  <c r="M16" i="32"/>
  <c r="Q16" i="32"/>
  <c r="U16" i="32"/>
  <c r="Y16" i="32"/>
  <c r="AC16" i="32"/>
  <c r="J17" i="32"/>
  <c r="G18" i="32"/>
  <c r="K18" i="32"/>
  <c r="O18" i="32"/>
  <c r="S18" i="32"/>
  <c r="W18" i="32"/>
  <c r="AA18" i="32"/>
  <c r="H19" i="32"/>
  <c r="P19" i="32"/>
  <c r="X19" i="32"/>
  <c r="AK19" i="32"/>
  <c r="AM19" i="32" s="1"/>
  <c r="AL20" i="32"/>
  <c r="AM20" i="32" s="1"/>
  <c r="J21" i="32"/>
  <c r="N21" i="32"/>
  <c r="R21" i="32"/>
  <c r="V21" i="32"/>
  <c r="Z21" i="32"/>
  <c r="AD21" i="32"/>
  <c r="AA22" i="32"/>
  <c r="H23" i="32"/>
  <c r="P23" i="32"/>
  <c r="X23" i="32"/>
  <c r="AK23" i="32"/>
  <c r="AM23" i="32" s="1"/>
  <c r="K25" i="32"/>
  <c r="P25" i="32"/>
  <c r="U25" i="32"/>
  <c r="AK25" i="32"/>
  <c r="AM25" i="32" s="1"/>
  <c r="AB27" i="32"/>
  <c r="X27" i="32"/>
  <c r="T27" i="32"/>
  <c r="P27" i="32"/>
  <c r="L27" i="32"/>
  <c r="H27" i="32"/>
  <c r="J27" i="32"/>
  <c r="O27" i="32"/>
  <c r="U27" i="32"/>
  <c r="Z27" i="32"/>
  <c r="AC28" i="32"/>
  <c r="J28" i="32"/>
  <c r="O28" i="32"/>
  <c r="Z28" i="32"/>
  <c r="AD29" i="32"/>
  <c r="Z29" i="32"/>
  <c r="V29" i="32"/>
  <c r="R29" i="32"/>
  <c r="N29" i="32"/>
  <c r="J29" i="32"/>
  <c r="I29" i="32"/>
  <c r="O29" i="32"/>
  <c r="T29" i="32"/>
  <c r="Y29" i="32"/>
  <c r="AA30" i="32"/>
  <c r="W30" i="32"/>
  <c r="S30" i="32"/>
  <c r="O30" i="32"/>
  <c r="K30" i="32"/>
  <c r="G30" i="32"/>
  <c r="J30" i="32"/>
  <c r="P30" i="32"/>
  <c r="U30" i="32"/>
  <c r="Z30" i="32"/>
  <c r="I31" i="32"/>
  <c r="N31" i="32"/>
  <c r="Y31" i="32"/>
  <c r="AD31" i="32"/>
  <c r="H32" i="32"/>
  <c r="N32" i="32"/>
  <c r="X32" i="32"/>
  <c r="AD32" i="32"/>
  <c r="H33" i="32"/>
  <c r="M33" i="32"/>
  <c r="X33" i="32"/>
  <c r="AC33" i="32"/>
  <c r="I34" i="32"/>
  <c r="N34" i="32"/>
  <c r="Y34" i="32"/>
  <c r="AD34" i="32"/>
  <c r="G35" i="32"/>
  <c r="M35" i="32"/>
  <c r="R35" i="32"/>
  <c r="W35" i="32"/>
  <c r="G37" i="32"/>
  <c r="L37" i="32"/>
  <c r="Q37" i="32"/>
  <c r="W37" i="32"/>
  <c r="AB38" i="32"/>
  <c r="X38" i="32"/>
  <c r="T38" i="32"/>
  <c r="P38" i="32"/>
  <c r="L38" i="32"/>
  <c r="H38" i="32"/>
  <c r="AA38" i="32"/>
  <c r="W38" i="32"/>
  <c r="S38" i="32"/>
  <c r="O38" i="32"/>
  <c r="K38" i="32"/>
  <c r="G38" i="32"/>
  <c r="Y38" i="32"/>
  <c r="Q38" i="32"/>
  <c r="I38" i="32"/>
  <c r="N38" i="32"/>
  <c r="Z38" i="32"/>
  <c r="O39" i="32"/>
  <c r="Z39" i="32"/>
  <c r="AL40" i="32"/>
  <c r="AK40" i="32"/>
  <c r="AM40" i="32" s="1"/>
  <c r="J42" i="32"/>
  <c r="V42" i="32"/>
  <c r="R43" i="32"/>
  <c r="H44" i="32"/>
  <c r="W44" i="32"/>
  <c r="M45" i="32"/>
  <c r="AC45" i="32"/>
  <c r="M46" i="32"/>
  <c r="AC46" i="32"/>
  <c r="I50" i="32"/>
  <c r="Y50" i="32"/>
  <c r="O52" i="32"/>
  <c r="G53" i="32"/>
  <c r="W53" i="32"/>
  <c r="O54" i="32"/>
  <c r="G55" i="32"/>
  <c r="W55" i="32"/>
  <c r="J57" i="32"/>
  <c r="J58" i="32"/>
  <c r="Z60" i="32"/>
  <c r="AB61" i="32"/>
  <c r="X61" i="32"/>
  <c r="T61" i="32"/>
  <c r="P61" i="32"/>
  <c r="L61" i="32"/>
  <c r="H61" i="32"/>
  <c r="AA61" i="32"/>
  <c r="W61" i="32"/>
  <c r="S61" i="32"/>
  <c r="O61" i="32"/>
  <c r="K61" i="32"/>
  <c r="G61" i="32"/>
  <c r="Y61" i="32"/>
  <c r="Q61" i="32"/>
  <c r="I61" i="32"/>
  <c r="AD61" i="32"/>
  <c r="V61" i="32"/>
  <c r="N61" i="32"/>
  <c r="AC61" i="32"/>
  <c r="M61" i="32"/>
  <c r="Z61" i="32"/>
  <c r="J61" i="32"/>
  <c r="X63" i="32"/>
  <c r="AA64" i="32"/>
  <c r="W64" i="32"/>
  <c r="S64" i="32"/>
  <c r="O64" i="32"/>
  <c r="K64" i="32"/>
  <c r="G64" i="32"/>
  <c r="AC64" i="32"/>
  <c r="X64" i="32"/>
  <c r="R64" i="32"/>
  <c r="M64" i="32"/>
  <c r="H64" i="32"/>
  <c r="AB64" i="32"/>
  <c r="V64" i="32"/>
  <c r="Q64" i="32"/>
  <c r="L64" i="32"/>
  <c r="AD64" i="32"/>
  <c r="T64" i="32"/>
  <c r="I64" i="32"/>
  <c r="Z64" i="32"/>
  <c r="P64" i="32"/>
  <c r="N64" i="32"/>
  <c r="J64" i="32"/>
  <c r="R65" i="32"/>
  <c r="AA71" i="32"/>
  <c r="W71" i="32"/>
  <c r="S71" i="32"/>
  <c r="O71" i="32"/>
  <c r="K71" i="32"/>
  <c r="G71" i="32"/>
  <c r="AD71" i="32"/>
  <c r="Z71" i="32"/>
  <c r="V71" i="32"/>
  <c r="R71" i="32"/>
  <c r="N71" i="32"/>
  <c r="J71" i="32"/>
  <c r="X71" i="32"/>
  <c r="P71" i="32"/>
  <c r="H71" i="32"/>
  <c r="AC71" i="32"/>
  <c r="U71" i="32"/>
  <c r="M71" i="32"/>
  <c r="Y71" i="32"/>
  <c r="I71" i="32"/>
  <c r="T71" i="32"/>
  <c r="Q71" i="32"/>
  <c r="L71" i="32"/>
  <c r="I74" i="32"/>
  <c r="I70" i="32"/>
  <c r="I18" i="32"/>
  <c r="Q18" i="32"/>
  <c r="Y18" i="32"/>
  <c r="R19" i="32"/>
  <c r="J23" i="32"/>
  <c r="R23" i="32"/>
  <c r="G24" i="32"/>
  <c r="H25" i="32"/>
  <c r="R28" i="32"/>
  <c r="G29" i="32"/>
  <c r="Q29" i="32"/>
  <c r="H30" i="32"/>
  <c r="AB35" i="32"/>
  <c r="X35" i="32"/>
  <c r="T35" i="32"/>
  <c r="P35" i="32"/>
  <c r="L35" i="32"/>
  <c r="H35" i="32"/>
  <c r="O35" i="32"/>
  <c r="Z35" i="32"/>
  <c r="Z36" i="32"/>
  <c r="I37" i="32"/>
  <c r="O37" i="32"/>
  <c r="Y37" i="32"/>
  <c r="J38" i="32"/>
  <c r="J39" i="32"/>
  <c r="AL39" i="32"/>
  <c r="AK39" i="32"/>
  <c r="Z42" i="32"/>
  <c r="G52" i="32"/>
  <c r="AB59" i="32"/>
  <c r="X59" i="32"/>
  <c r="T59" i="32"/>
  <c r="P59" i="32"/>
  <c r="L59" i="32"/>
  <c r="H59" i="32"/>
  <c r="AA59" i="32"/>
  <c r="W59" i="32"/>
  <c r="S59" i="32"/>
  <c r="O59" i="32"/>
  <c r="K59" i="32"/>
  <c r="G59" i="32"/>
  <c r="Y59" i="32"/>
  <c r="Q59" i="32"/>
  <c r="I59" i="32"/>
  <c r="AD59" i="32"/>
  <c r="V59" i="32"/>
  <c r="N59" i="32"/>
  <c r="AC59" i="32"/>
  <c r="M59" i="32"/>
  <c r="Z59" i="32"/>
  <c r="J59" i="32"/>
  <c r="R61" i="32"/>
  <c r="Z62" i="32"/>
  <c r="P67" i="32"/>
  <c r="AA75" i="32"/>
  <c r="W75" i="32"/>
  <c r="S75" i="32"/>
  <c r="O75" i="32"/>
  <c r="K75" i="32"/>
  <c r="G75" i="32"/>
  <c r="AD75" i="32"/>
  <c r="Z75" i="32"/>
  <c r="V75" i="32"/>
  <c r="R75" i="32"/>
  <c r="N75" i="32"/>
  <c r="J75" i="32"/>
  <c r="X75" i="32"/>
  <c r="P75" i="32"/>
  <c r="H75" i="32"/>
  <c r="AC75" i="32"/>
  <c r="U75" i="32"/>
  <c r="M75" i="32"/>
  <c r="Y75" i="32"/>
  <c r="I75" i="32"/>
  <c r="T75" i="32"/>
  <c r="Q75" i="32"/>
  <c r="L75" i="32"/>
  <c r="O51" i="32"/>
  <c r="P48" i="32"/>
  <c r="O43" i="32"/>
  <c r="P40" i="32"/>
  <c r="O48" i="32"/>
  <c r="X16" i="32"/>
  <c r="M17" i="32"/>
  <c r="U17" i="32"/>
  <c r="AC17" i="32"/>
  <c r="J18" i="32"/>
  <c r="R18" i="32"/>
  <c r="Z18" i="32"/>
  <c r="AD18" i="32"/>
  <c r="G19" i="32"/>
  <c r="O19" i="32"/>
  <c r="I21" i="32"/>
  <c r="Q21" i="32"/>
  <c r="AC21" i="32"/>
  <c r="G23" i="32"/>
  <c r="W23" i="32"/>
  <c r="X24" i="32"/>
  <c r="AD25" i="32"/>
  <c r="Z25" i="32"/>
  <c r="V25" i="32"/>
  <c r="R25" i="32"/>
  <c r="N25" i="32"/>
  <c r="J25" i="32"/>
  <c r="O25" i="32"/>
  <c r="Y25" i="32"/>
  <c r="Z26" i="32"/>
  <c r="I27" i="32"/>
  <c r="Y27" i="32"/>
  <c r="H28" i="32"/>
  <c r="X28" i="32"/>
  <c r="X29" i="32"/>
  <c r="I30" i="32"/>
  <c r="Y30" i="32"/>
  <c r="W31" i="32"/>
  <c r="R32" i="32"/>
  <c r="W32" i="32"/>
  <c r="Q33" i="32"/>
  <c r="W33" i="32"/>
  <c r="R34" i="32"/>
  <c r="X34" i="32"/>
  <c r="Q35" i="32"/>
  <c r="AA35" i="32"/>
  <c r="K37" i="32"/>
  <c r="I42" i="32"/>
  <c r="R42" i="32"/>
  <c r="P44" i="32"/>
  <c r="H45" i="32"/>
  <c r="J46" i="32"/>
  <c r="J51" i="32"/>
  <c r="Z51" i="32"/>
  <c r="H56" i="32"/>
  <c r="Y56" i="32"/>
  <c r="Y74" i="32"/>
  <c r="L63" i="32"/>
  <c r="L74" i="32"/>
  <c r="L72" i="32"/>
  <c r="L70" i="32"/>
  <c r="L68" i="32"/>
  <c r="L66" i="32"/>
  <c r="L65" i="32"/>
  <c r="L56" i="32"/>
  <c r="L55" i="32"/>
  <c r="L54" i="32"/>
  <c r="L53" i="32"/>
  <c r="L52" i="32"/>
  <c r="K47" i="32"/>
  <c r="K39" i="32"/>
  <c r="K56" i="32"/>
  <c r="K55" i="32"/>
  <c r="K54" i="32"/>
  <c r="K53" i="32"/>
  <c r="K52" i="32"/>
  <c r="T56" i="32"/>
  <c r="T55" i="32"/>
  <c r="T54" i="32"/>
  <c r="T53" i="32"/>
  <c r="T52" i="32"/>
  <c r="S47" i="32"/>
  <c r="T44" i="32"/>
  <c r="S39" i="32"/>
  <c r="T72" i="32"/>
  <c r="T68" i="32"/>
  <c r="S56" i="32"/>
  <c r="S55" i="32"/>
  <c r="S54" i="32"/>
  <c r="S53" i="32"/>
  <c r="S52" i="32"/>
  <c r="AB65" i="32"/>
  <c r="AB74" i="32"/>
  <c r="AB72" i="32"/>
  <c r="AB70" i="32"/>
  <c r="AB68" i="32"/>
  <c r="AB66" i="32"/>
  <c r="AB55" i="32"/>
  <c r="AB54" i="32"/>
  <c r="AB53" i="32"/>
  <c r="AB52" i="32"/>
  <c r="AA39" i="32"/>
  <c r="AA55" i="32"/>
  <c r="AA54" i="32"/>
  <c r="AA53" i="32"/>
  <c r="AA52" i="32"/>
  <c r="J16" i="32"/>
  <c r="N16" i="32"/>
  <c r="R16" i="32"/>
  <c r="V16" i="32"/>
  <c r="Z16" i="32"/>
  <c r="G17" i="32"/>
  <c r="K17" i="32"/>
  <c r="H18" i="32"/>
  <c r="L18" i="32"/>
  <c r="P18" i="32"/>
  <c r="T18" i="32"/>
  <c r="X18" i="32"/>
  <c r="I19" i="32"/>
  <c r="M19" i="32"/>
  <c r="Q19" i="32"/>
  <c r="U19" i="32"/>
  <c r="Y19" i="32"/>
  <c r="G21" i="32"/>
  <c r="K21" i="32"/>
  <c r="O21" i="32"/>
  <c r="S21" i="32"/>
  <c r="W21" i="32"/>
  <c r="H22" i="32"/>
  <c r="T22" i="32"/>
  <c r="I23" i="32"/>
  <c r="M23" i="32"/>
  <c r="Q23" i="32"/>
  <c r="U23" i="32"/>
  <c r="Y23" i="32"/>
  <c r="R24" i="32"/>
  <c r="G25" i="32"/>
  <c r="L25" i="32"/>
  <c r="Q25" i="32"/>
  <c r="W25" i="32"/>
  <c r="AB25" i="32"/>
  <c r="K27" i="32"/>
  <c r="Q27" i="32"/>
  <c r="V27" i="32"/>
  <c r="AA27" i="32"/>
  <c r="AL27" i="32"/>
  <c r="AM27" i="32" s="1"/>
  <c r="K28" i="32"/>
  <c r="P28" i="32"/>
  <c r="V28" i="32"/>
  <c r="AA28" i="32"/>
  <c r="AK28" i="32"/>
  <c r="AM28" i="32" s="1"/>
  <c r="K29" i="32"/>
  <c r="P29" i="32"/>
  <c r="U29" i="32"/>
  <c r="AA29" i="32"/>
  <c r="L30" i="32"/>
  <c r="Q30" i="32"/>
  <c r="V30" i="32"/>
  <c r="AB30" i="32"/>
  <c r="AB31" i="32"/>
  <c r="X31" i="32"/>
  <c r="T31" i="32"/>
  <c r="P31" i="32"/>
  <c r="L31" i="32"/>
  <c r="H31" i="32"/>
  <c r="J31" i="32"/>
  <c r="O31" i="32"/>
  <c r="U31" i="32"/>
  <c r="Z31" i="32"/>
  <c r="AC32" i="32"/>
  <c r="J32" i="32"/>
  <c r="O32" i="32"/>
  <c r="T32" i="32"/>
  <c r="Z32" i="32"/>
  <c r="AD33" i="32"/>
  <c r="Z33" i="32"/>
  <c r="V33" i="32"/>
  <c r="R33" i="32"/>
  <c r="N33" i="32"/>
  <c r="J33" i="32"/>
  <c r="I33" i="32"/>
  <c r="O33" i="32"/>
  <c r="T33" i="32"/>
  <c r="Y33" i="32"/>
  <c r="AA34" i="32"/>
  <c r="W34" i="32"/>
  <c r="S34" i="32"/>
  <c r="O34" i="32"/>
  <c r="K34" i="32"/>
  <c r="G34" i="32"/>
  <c r="J34" i="32"/>
  <c r="P34" i="32"/>
  <c r="U34" i="32"/>
  <c r="Z34" i="32"/>
  <c r="I35" i="32"/>
  <c r="N35" i="32"/>
  <c r="S35" i="32"/>
  <c r="Y35" i="32"/>
  <c r="AD35" i="32"/>
  <c r="H36" i="32"/>
  <c r="H37" i="32"/>
  <c r="M37" i="32"/>
  <c r="S37" i="32"/>
  <c r="X37" i="32"/>
  <c r="R38" i="32"/>
  <c r="AC38" i="32"/>
  <c r="G39" i="32"/>
  <c r="R39" i="32"/>
  <c r="AD39" i="32"/>
  <c r="AD40" i="32"/>
  <c r="L40" i="32"/>
  <c r="W40" i="32"/>
  <c r="N42" i="32"/>
  <c r="Y42" i="32"/>
  <c r="J43" i="32"/>
  <c r="S43" i="32"/>
  <c r="AD43" i="32"/>
  <c r="K44" i="32"/>
  <c r="Y45" i="32"/>
  <c r="P45" i="32"/>
  <c r="AB46" i="32"/>
  <c r="X46" i="32"/>
  <c r="T46" i="32"/>
  <c r="P46" i="32"/>
  <c r="L46" i="32"/>
  <c r="H46" i="32"/>
  <c r="AA46" i="32"/>
  <c r="W46" i="32"/>
  <c r="S46" i="32"/>
  <c r="O46" i="32"/>
  <c r="K46" i="32"/>
  <c r="G46" i="32"/>
  <c r="Y46" i="32"/>
  <c r="Q46" i="32"/>
  <c r="I46" i="32"/>
  <c r="AD46" i="32"/>
  <c r="V46" i="32"/>
  <c r="N46" i="32"/>
  <c r="R46" i="32"/>
  <c r="AL47" i="32"/>
  <c r="AK47" i="32"/>
  <c r="K48" i="32"/>
  <c r="AA48" i="32"/>
  <c r="L49" i="32"/>
  <c r="AB49" i="32"/>
  <c r="N50" i="32"/>
  <c r="AD50" i="32"/>
  <c r="AC51" i="32"/>
  <c r="R51" i="32"/>
  <c r="P52" i="32"/>
  <c r="H53" i="32"/>
  <c r="X53" i="32"/>
  <c r="P54" i="32"/>
  <c r="H55" i="32"/>
  <c r="X55" i="32"/>
  <c r="P56" i="32"/>
  <c r="L57" i="32"/>
  <c r="M58" i="32"/>
  <c r="U59" i="32"/>
  <c r="AC60" i="32"/>
  <c r="M62" i="32"/>
  <c r="AB63" i="32"/>
  <c r="V65" i="32"/>
  <c r="I68" i="32"/>
  <c r="Y70" i="32"/>
  <c r="Q73" i="32"/>
  <c r="I45" i="32"/>
  <c r="Q45" i="32"/>
  <c r="AM45" i="32"/>
  <c r="J50" i="32"/>
  <c r="R50" i="32"/>
  <c r="AD52" i="32"/>
  <c r="AD53" i="32"/>
  <c r="AD54" i="32"/>
  <c r="AD55" i="32"/>
  <c r="AB57" i="32"/>
  <c r="AA57" i="32"/>
  <c r="W57" i="32"/>
  <c r="S57" i="32"/>
  <c r="O57" i="32"/>
  <c r="K57" i="32"/>
  <c r="G57" i="32"/>
  <c r="Y57" i="32"/>
  <c r="T57" i="32"/>
  <c r="N57" i="32"/>
  <c r="I57" i="32"/>
  <c r="AD57" i="32"/>
  <c r="X57" i="32"/>
  <c r="R57" i="32"/>
  <c r="M57" i="32"/>
  <c r="H57" i="32"/>
  <c r="P57" i="32"/>
  <c r="Z57" i="32"/>
  <c r="AB58" i="32"/>
  <c r="X58" i="32"/>
  <c r="T58" i="32"/>
  <c r="P58" i="32"/>
  <c r="L58" i="32"/>
  <c r="H58" i="32"/>
  <c r="AA58" i="32"/>
  <c r="W58" i="32"/>
  <c r="S58" i="32"/>
  <c r="O58" i="32"/>
  <c r="K58" i="32"/>
  <c r="G58" i="32"/>
  <c r="Y58" i="32"/>
  <c r="Q58" i="32"/>
  <c r="I58" i="32"/>
  <c r="AD58" i="32"/>
  <c r="V58" i="32"/>
  <c r="N58" i="32"/>
  <c r="R58" i="32"/>
  <c r="AB60" i="32"/>
  <c r="X60" i="32"/>
  <c r="T60" i="32"/>
  <c r="P60" i="32"/>
  <c r="L60" i="32"/>
  <c r="H60" i="32"/>
  <c r="AA60" i="32"/>
  <c r="W60" i="32"/>
  <c r="S60" i="32"/>
  <c r="O60" i="32"/>
  <c r="K60" i="32"/>
  <c r="G60" i="32"/>
  <c r="Y60" i="32"/>
  <c r="Q60" i="32"/>
  <c r="I60" i="32"/>
  <c r="AD60" i="32"/>
  <c r="V60" i="32"/>
  <c r="N60" i="32"/>
  <c r="R60" i="32"/>
  <c r="AA62" i="32"/>
  <c r="AC62" i="32"/>
  <c r="X62" i="32"/>
  <c r="T62" i="32"/>
  <c r="P62" i="32"/>
  <c r="L62" i="32"/>
  <c r="H62" i="32"/>
  <c r="AB62" i="32"/>
  <c r="W62" i="32"/>
  <c r="S62" i="32"/>
  <c r="O62" i="32"/>
  <c r="K62" i="32"/>
  <c r="G62" i="32"/>
  <c r="Y62" i="32"/>
  <c r="Q62" i="32"/>
  <c r="I62" i="32"/>
  <c r="V62" i="32"/>
  <c r="N62" i="32"/>
  <c r="R62" i="32"/>
  <c r="AA69" i="32"/>
  <c r="W69" i="32"/>
  <c r="S69" i="32"/>
  <c r="O69" i="32"/>
  <c r="K69" i="32"/>
  <c r="G69" i="32"/>
  <c r="AD69" i="32"/>
  <c r="Z69" i="32"/>
  <c r="V69" i="32"/>
  <c r="R69" i="32"/>
  <c r="N69" i="32"/>
  <c r="J69" i="32"/>
  <c r="X69" i="32"/>
  <c r="P69" i="32"/>
  <c r="H69" i="32"/>
  <c r="AC69" i="32"/>
  <c r="U69" i="32"/>
  <c r="M69" i="32"/>
  <c r="Y69" i="32"/>
  <c r="I69" i="32"/>
  <c r="T69" i="32"/>
  <c r="AB69" i="32"/>
  <c r="AA73" i="32"/>
  <c r="W73" i="32"/>
  <c r="S73" i="32"/>
  <c r="O73" i="32"/>
  <c r="K73" i="32"/>
  <c r="G73" i="32"/>
  <c r="AD73" i="32"/>
  <c r="Z73" i="32"/>
  <c r="V73" i="32"/>
  <c r="R73" i="32"/>
  <c r="N73" i="32"/>
  <c r="J73" i="32"/>
  <c r="X73" i="32"/>
  <c r="P73" i="32"/>
  <c r="H73" i="32"/>
  <c r="AC73" i="32"/>
  <c r="U73" i="32"/>
  <c r="M73" i="32"/>
  <c r="Y73" i="32"/>
  <c r="I73" i="32"/>
  <c r="T73" i="32"/>
  <c r="AB73" i="32"/>
  <c r="I28" i="32"/>
  <c r="M28" i="32"/>
  <c r="Q28" i="32"/>
  <c r="U28" i="32"/>
  <c r="Y28" i="32"/>
  <c r="I32" i="32"/>
  <c r="M32" i="32"/>
  <c r="Q32" i="32"/>
  <c r="U32" i="32"/>
  <c r="Y32" i="32"/>
  <c r="I36" i="32"/>
  <c r="M36" i="32"/>
  <c r="Q36" i="32"/>
  <c r="AC39" i="32"/>
  <c r="AB42" i="32"/>
  <c r="X42" i="32"/>
  <c r="T42" i="32"/>
  <c r="P42" i="32"/>
  <c r="L42" i="32"/>
  <c r="H42" i="32"/>
  <c r="AA42" i="32"/>
  <c r="W42" i="32"/>
  <c r="S42" i="32"/>
  <c r="O42" i="32"/>
  <c r="K42" i="32"/>
  <c r="G42" i="32"/>
  <c r="M42" i="32"/>
  <c r="U42" i="32"/>
  <c r="AC42" i="32"/>
  <c r="AL43" i="32"/>
  <c r="AK43" i="32"/>
  <c r="AM43" i="32" s="1"/>
  <c r="AA45" i="32"/>
  <c r="W45" i="32"/>
  <c r="S45" i="32"/>
  <c r="O45" i="32"/>
  <c r="K45" i="32"/>
  <c r="G45" i="32"/>
  <c r="AD45" i="32"/>
  <c r="Z45" i="32"/>
  <c r="V45" i="32"/>
  <c r="R45" i="32"/>
  <c r="N45" i="32"/>
  <c r="J45" i="32"/>
  <c r="L45" i="32"/>
  <c r="T45" i="32"/>
  <c r="AB45" i="32"/>
  <c r="AB50" i="32"/>
  <c r="X50" i="32"/>
  <c r="T50" i="32"/>
  <c r="P50" i="32"/>
  <c r="L50" i="32"/>
  <c r="H50" i="32"/>
  <c r="AA50" i="32"/>
  <c r="W50" i="32"/>
  <c r="S50" i="32"/>
  <c r="O50" i="32"/>
  <c r="K50" i="32"/>
  <c r="G50" i="32"/>
  <c r="M50" i="32"/>
  <c r="U50" i="32"/>
  <c r="AC50" i="32"/>
  <c r="AL51" i="32"/>
  <c r="AK51" i="32"/>
  <c r="H39" i="32"/>
  <c r="L39" i="32"/>
  <c r="P39" i="32"/>
  <c r="T39" i="32"/>
  <c r="X39" i="32"/>
  <c r="AB39" i="32"/>
  <c r="I40" i="32"/>
  <c r="M40" i="32"/>
  <c r="Q40" i="32"/>
  <c r="U40" i="32"/>
  <c r="Y40" i="32"/>
  <c r="AC40" i="32"/>
  <c r="H43" i="32"/>
  <c r="L43" i="32"/>
  <c r="P43" i="32"/>
  <c r="T43" i="32"/>
  <c r="X43" i="32"/>
  <c r="AB43" i="32"/>
  <c r="I44" i="32"/>
  <c r="M44" i="32"/>
  <c r="U44" i="32"/>
  <c r="AC44" i="32"/>
  <c r="I48" i="32"/>
  <c r="M48" i="32"/>
  <c r="Q48" i="32"/>
  <c r="U48" i="32"/>
  <c r="Y48" i="32"/>
  <c r="AC48" i="32"/>
  <c r="H51" i="32"/>
  <c r="L51" i="32"/>
  <c r="P51" i="32"/>
  <c r="T51" i="32"/>
  <c r="X51" i="32"/>
  <c r="AB51" i="32"/>
  <c r="I52" i="32"/>
  <c r="M52" i="32"/>
  <c r="Q52" i="32"/>
  <c r="U52" i="32"/>
  <c r="Y52" i="32"/>
  <c r="AC52" i="32"/>
  <c r="I53" i="32"/>
  <c r="M53" i="32"/>
  <c r="Q53" i="32"/>
  <c r="U53" i="32"/>
  <c r="Y53" i="32"/>
  <c r="AC53" i="32"/>
  <c r="I54" i="32"/>
  <c r="M54" i="32"/>
  <c r="Q54" i="32"/>
  <c r="U54" i="32"/>
  <c r="Y54" i="32"/>
  <c r="AC54" i="32"/>
  <c r="I55" i="32"/>
  <c r="M55" i="32"/>
  <c r="Q55" i="32"/>
  <c r="U55" i="32"/>
  <c r="Y55" i="32"/>
  <c r="AC55" i="32"/>
  <c r="AA56" i="32"/>
  <c r="W56" i="32"/>
  <c r="I56" i="32"/>
  <c r="M56" i="32"/>
  <c r="Q56" i="32"/>
  <c r="U56" i="32"/>
  <c r="Z56" i="32"/>
  <c r="AD65" i="32"/>
  <c r="I39" i="32"/>
  <c r="M39" i="32"/>
  <c r="Q39" i="32"/>
  <c r="U39" i="32"/>
  <c r="Y39" i="32"/>
  <c r="J40" i="32"/>
  <c r="N40" i="32"/>
  <c r="R40" i="32"/>
  <c r="V40" i="32"/>
  <c r="Z40" i="32"/>
  <c r="I43" i="32"/>
  <c r="M43" i="32"/>
  <c r="Q43" i="32"/>
  <c r="U43" i="32"/>
  <c r="Y43" i="32"/>
  <c r="J44" i="32"/>
  <c r="N44" i="32"/>
  <c r="R44" i="32"/>
  <c r="Z44" i="32"/>
  <c r="J48" i="32"/>
  <c r="N48" i="32"/>
  <c r="R48" i="32"/>
  <c r="V48" i="32"/>
  <c r="Z48" i="32"/>
  <c r="I51" i="32"/>
  <c r="M51" i="32"/>
  <c r="Q51" i="32"/>
  <c r="U51" i="32"/>
  <c r="Y51" i="32"/>
  <c r="J52" i="32"/>
  <c r="N52" i="32"/>
  <c r="R52" i="32"/>
  <c r="V52" i="32"/>
  <c r="Z52" i="32"/>
  <c r="J53" i="32"/>
  <c r="N53" i="32"/>
  <c r="R53" i="32"/>
  <c r="V53" i="32"/>
  <c r="Z53" i="32"/>
  <c r="J54" i="32"/>
  <c r="N54" i="32"/>
  <c r="R54" i="32"/>
  <c r="V54" i="32"/>
  <c r="Z54" i="32"/>
  <c r="J55" i="32"/>
  <c r="N55" i="32"/>
  <c r="R55" i="32"/>
  <c r="V55" i="32"/>
  <c r="Z55" i="32"/>
  <c r="J56" i="32"/>
  <c r="N56" i="32"/>
  <c r="R56" i="32"/>
  <c r="V56" i="32"/>
  <c r="AB56" i="32"/>
  <c r="S66" i="32"/>
  <c r="AD66" i="32"/>
  <c r="N66" i="32"/>
  <c r="H66" i="32"/>
  <c r="Q66" i="32"/>
  <c r="AA68" i="32"/>
  <c r="W68" i="32"/>
  <c r="S68" i="32"/>
  <c r="O68" i="32"/>
  <c r="K68" i="32"/>
  <c r="G68" i="32"/>
  <c r="AD68" i="32"/>
  <c r="Z68" i="32"/>
  <c r="V68" i="32"/>
  <c r="R68" i="32"/>
  <c r="N68" i="32"/>
  <c r="J68" i="32"/>
  <c r="X68" i="32"/>
  <c r="P68" i="32"/>
  <c r="H68" i="32"/>
  <c r="AC68" i="32"/>
  <c r="U68" i="32"/>
  <c r="M68" i="32"/>
  <c r="Q68" i="32"/>
  <c r="AA70" i="32"/>
  <c r="W70" i="32"/>
  <c r="S70" i="32"/>
  <c r="O70" i="32"/>
  <c r="K70" i="32"/>
  <c r="G70" i="32"/>
  <c r="AD70" i="32"/>
  <c r="Z70" i="32"/>
  <c r="V70" i="32"/>
  <c r="R70" i="32"/>
  <c r="N70" i="32"/>
  <c r="J70" i="32"/>
  <c r="X70" i="32"/>
  <c r="P70" i="32"/>
  <c r="H70" i="32"/>
  <c r="AC70" i="32"/>
  <c r="U70" i="32"/>
  <c r="M70" i="32"/>
  <c r="Q70" i="32"/>
  <c r="AA72" i="32"/>
  <c r="W72" i="32"/>
  <c r="S72" i="32"/>
  <c r="O72" i="32"/>
  <c r="K72" i="32"/>
  <c r="G72" i="32"/>
  <c r="AD72" i="32"/>
  <c r="Z72" i="32"/>
  <c r="V72" i="32"/>
  <c r="R72" i="32"/>
  <c r="N72" i="32"/>
  <c r="J72" i="32"/>
  <c r="X72" i="32"/>
  <c r="P72" i="32"/>
  <c r="H72" i="32"/>
  <c r="AC72" i="32"/>
  <c r="U72" i="32"/>
  <c r="M72" i="32"/>
  <c r="Q72" i="32"/>
  <c r="AA74" i="32"/>
  <c r="W74" i="32"/>
  <c r="S74" i="32"/>
  <c r="O74" i="32"/>
  <c r="K74" i="32"/>
  <c r="G74" i="32"/>
  <c r="AD74" i="32"/>
  <c r="Z74" i="32"/>
  <c r="V74" i="32"/>
  <c r="R74" i="32"/>
  <c r="N74" i="32"/>
  <c r="J74" i="32"/>
  <c r="X74" i="32"/>
  <c r="P74" i="32"/>
  <c r="H74" i="32"/>
  <c r="AC74" i="32"/>
  <c r="U74" i="32"/>
  <c r="M74" i="32"/>
  <c r="Q74" i="32"/>
  <c r="I63" i="32"/>
  <c r="N63" i="32"/>
  <c r="T63" i="32"/>
  <c r="Y63" i="32"/>
  <c r="I65" i="32"/>
  <c r="N65" i="32"/>
  <c r="T65" i="32"/>
  <c r="Y65" i="32"/>
  <c r="AA63" i="32"/>
  <c r="W63" i="32"/>
  <c r="S63" i="32"/>
  <c r="O63" i="32"/>
  <c r="K63" i="32"/>
  <c r="G63" i="32"/>
  <c r="J63" i="32"/>
  <c r="P63" i="32"/>
  <c r="U63" i="32"/>
  <c r="Z63" i="32"/>
  <c r="AA65" i="32"/>
  <c r="W65" i="32"/>
  <c r="S65" i="32"/>
  <c r="O65" i="32"/>
  <c r="K65" i="32"/>
  <c r="G65" i="32"/>
  <c r="J65" i="32"/>
  <c r="P65" i="32"/>
  <c r="U65" i="32"/>
  <c r="Z65" i="32"/>
  <c r="AM18" i="31"/>
  <c r="T75" i="31"/>
  <c r="T73" i="31"/>
  <c r="T71" i="31"/>
  <c r="T67" i="31"/>
  <c r="T62" i="31"/>
  <c r="T61" i="31"/>
  <c r="T60" i="31"/>
  <c r="T59" i="31"/>
  <c r="T66" i="31"/>
  <c r="T65" i="31"/>
  <c r="T74" i="31"/>
  <c r="T68" i="31"/>
  <c r="T51" i="31"/>
  <c r="T47" i="31"/>
  <c r="T58" i="31"/>
  <c r="T57" i="31"/>
  <c r="T56" i="31"/>
  <c r="S51" i="31"/>
  <c r="S47" i="31"/>
  <c r="S54" i="31"/>
  <c r="S52" i="31"/>
  <c r="S48" i="31"/>
  <c r="T40" i="31"/>
  <c r="T36" i="31"/>
  <c r="T72" i="31"/>
  <c r="S53" i="31"/>
  <c r="T45" i="31"/>
  <c r="U19" i="31"/>
  <c r="J23" i="31"/>
  <c r="Y23" i="31"/>
  <c r="K25" i="31"/>
  <c r="S25" i="31"/>
  <c r="AA25" i="31"/>
  <c r="L28" i="31"/>
  <c r="T28" i="31"/>
  <c r="K29" i="31"/>
  <c r="AA29" i="31"/>
  <c r="AA33" i="31"/>
  <c r="T38" i="31"/>
  <c r="H75" i="31"/>
  <c r="H73" i="31"/>
  <c r="H71" i="31"/>
  <c r="H67" i="31"/>
  <c r="H66" i="31"/>
  <c r="H65" i="31"/>
  <c r="H62" i="31"/>
  <c r="H61" i="31"/>
  <c r="H60" i="31"/>
  <c r="H59" i="31"/>
  <c r="H74" i="31"/>
  <c r="H72" i="31"/>
  <c r="H68" i="31"/>
  <c r="H58" i="31"/>
  <c r="H57" i="31"/>
  <c r="H56" i="31"/>
  <c r="H51" i="31"/>
  <c r="H47" i="31"/>
  <c r="H63" i="31"/>
  <c r="G51" i="31"/>
  <c r="G47" i="31"/>
  <c r="G48" i="31"/>
  <c r="H45" i="31"/>
  <c r="G42" i="31"/>
  <c r="G38" i="31"/>
  <c r="G53" i="31"/>
  <c r="H40" i="31"/>
  <c r="H36" i="31"/>
  <c r="J74" i="31"/>
  <c r="J73" i="31"/>
  <c r="J72" i="31"/>
  <c r="J71" i="31"/>
  <c r="J68" i="31"/>
  <c r="J67" i="31"/>
  <c r="J65" i="31"/>
  <c r="J61" i="31"/>
  <c r="J59" i="31"/>
  <c r="J66" i="31"/>
  <c r="J60" i="31"/>
  <c r="J58" i="31"/>
  <c r="J47" i="31"/>
  <c r="J62" i="31"/>
  <c r="J55" i="31"/>
  <c r="J42" i="31"/>
  <c r="J38" i="31"/>
  <c r="J56" i="31"/>
  <c r="R74" i="31"/>
  <c r="R73" i="31"/>
  <c r="R72" i="31"/>
  <c r="R71" i="31"/>
  <c r="R69" i="31"/>
  <c r="R68" i="31"/>
  <c r="R65" i="31"/>
  <c r="R63" i="31"/>
  <c r="R66" i="31"/>
  <c r="R62" i="31"/>
  <c r="R60" i="31"/>
  <c r="R49" i="31"/>
  <c r="R55" i="31"/>
  <c r="R59" i="31"/>
  <c r="R56" i="31"/>
  <c r="R51" i="31"/>
  <c r="R38" i="31"/>
  <c r="R61" i="31"/>
  <c r="R57" i="31"/>
  <c r="R47" i="31"/>
  <c r="Z74" i="31"/>
  <c r="Z73" i="31"/>
  <c r="Z72" i="31"/>
  <c r="Z71" i="31"/>
  <c r="Z69" i="31"/>
  <c r="Z68" i="31"/>
  <c r="Z66" i="31"/>
  <c r="Z61" i="31"/>
  <c r="Z59" i="31"/>
  <c r="Z62" i="31"/>
  <c r="Z56" i="31"/>
  <c r="Z47" i="31"/>
  <c r="Z65" i="31"/>
  <c r="Z57" i="31"/>
  <c r="Z38" i="31"/>
  <c r="Z34" i="31"/>
  <c r="Z58" i="31"/>
  <c r="G16" i="31"/>
  <c r="K16" i="31"/>
  <c r="O16" i="31"/>
  <c r="S16" i="31"/>
  <c r="W16" i="31"/>
  <c r="AA16" i="31"/>
  <c r="P17" i="31"/>
  <c r="T17" i="31"/>
  <c r="AK17" i="31"/>
  <c r="AM17" i="31" s="1"/>
  <c r="J19" i="31"/>
  <c r="N19" i="31"/>
  <c r="R19" i="31"/>
  <c r="V19" i="31"/>
  <c r="Z19" i="31"/>
  <c r="AD19" i="31"/>
  <c r="G20" i="31"/>
  <c r="K20" i="31"/>
  <c r="O20" i="31"/>
  <c r="S20" i="31"/>
  <c r="W20" i="31"/>
  <c r="AA20" i="31"/>
  <c r="H21" i="31"/>
  <c r="L21" i="31"/>
  <c r="P21" i="31"/>
  <c r="T21" i="31"/>
  <c r="X21" i="31"/>
  <c r="AB21" i="31"/>
  <c r="AK21" i="31"/>
  <c r="AM21" i="31" s="1"/>
  <c r="K23" i="31"/>
  <c r="S23" i="31"/>
  <c r="AA23" i="31"/>
  <c r="J24" i="31"/>
  <c r="R24" i="31"/>
  <c r="Z24" i="31"/>
  <c r="M25" i="31"/>
  <c r="U25" i="31"/>
  <c r="AA26" i="31"/>
  <c r="L26" i="31"/>
  <c r="T26" i="31"/>
  <c r="AB26" i="31"/>
  <c r="G27" i="31"/>
  <c r="O27" i="31"/>
  <c r="N28" i="31"/>
  <c r="V28" i="31"/>
  <c r="AD29" i="31"/>
  <c r="O29" i="31"/>
  <c r="AL29" i="31"/>
  <c r="AK29" i="31"/>
  <c r="AD33" i="31"/>
  <c r="O33" i="31"/>
  <c r="AL33" i="31"/>
  <c r="AK33" i="31"/>
  <c r="H34" i="31"/>
  <c r="M35" i="31"/>
  <c r="AC36" i="31"/>
  <c r="R36" i="31"/>
  <c r="AL37" i="31"/>
  <c r="AK37" i="31"/>
  <c r="H38" i="31"/>
  <c r="X38" i="31"/>
  <c r="M39" i="31"/>
  <c r="AC40" i="31"/>
  <c r="R40" i="31"/>
  <c r="K41" i="31"/>
  <c r="AA41" i="31"/>
  <c r="T42" i="31"/>
  <c r="AM42" i="31"/>
  <c r="I43" i="31"/>
  <c r="Z43" i="31"/>
  <c r="J45" i="31"/>
  <c r="N47" i="31"/>
  <c r="Z51" i="31"/>
  <c r="W52" i="31"/>
  <c r="Z55" i="31"/>
  <c r="L74" i="31"/>
  <c r="L72" i="31"/>
  <c r="L68" i="31"/>
  <c r="L62" i="31"/>
  <c r="L61" i="31"/>
  <c r="L60" i="31"/>
  <c r="L59" i="31"/>
  <c r="L66" i="31"/>
  <c r="L65" i="31"/>
  <c r="L71" i="31"/>
  <c r="L51" i="31"/>
  <c r="L47" i="31"/>
  <c r="L73" i="31"/>
  <c r="L58" i="31"/>
  <c r="L57" i="31"/>
  <c r="L56" i="31"/>
  <c r="K51" i="31"/>
  <c r="K47" i="31"/>
  <c r="K53" i="31"/>
  <c r="K42" i="31"/>
  <c r="L75" i="31"/>
  <c r="L49" i="31"/>
  <c r="L40" i="31"/>
  <c r="L36" i="31"/>
  <c r="L32" i="31"/>
  <c r="K54" i="31"/>
  <c r="K52" i="31"/>
  <c r="L45" i="31"/>
  <c r="M19" i="31"/>
  <c r="Q19" i="31"/>
  <c r="AC19" i="31"/>
  <c r="K21" i="31"/>
  <c r="S21" i="31"/>
  <c r="AD25" i="31"/>
  <c r="Z25" i="31"/>
  <c r="V25" i="31"/>
  <c r="R25" i="31"/>
  <c r="N25" i="31"/>
  <c r="J25" i="31"/>
  <c r="AB25" i="31"/>
  <c r="X25" i="31"/>
  <c r="T25" i="31"/>
  <c r="P25" i="31"/>
  <c r="L25" i="31"/>
  <c r="H25" i="31"/>
  <c r="K33" i="31"/>
  <c r="AA44" i="31"/>
  <c r="P74" i="31"/>
  <c r="P72" i="31"/>
  <c r="P68" i="31"/>
  <c r="P66" i="31"/>
  <c r="P65" i="31"/>
  <c r="P62" i="31"/>
  <c r="P61" i="31"/>
  <c r="P60" i="31"/>
  <c r="P59" i="31"/>
  <c r="P75" i="31"/>
  <c r="P73" i="31"/>
  <c r="P71" i="31"/>
  <c r="P58" i="31"/>
  <c r="P57" i="31"/>
  <c r="P56" i="31"/>
  <c r="P51" i="31"/>
  <c r="P47" i="31"/>
  <c r="O51" i="31"/>
  <c r="O47" i="31"/>
  <c r="P49" i="31"/>
  <c r="P45" i="31"/>
  <c r="O54" i="31"/>
  <c r="O52" i="31"/>
  <c r="P40" i="31"/>
  <c r="P36" i="31"/>
  <c r="O48" i="31"/>
  <c r="X75" i="31"/>
  <c r="X73" i="31"/>
  <c r="X71" i="31"/>
  <c r="X66" i="31"/>
  <c r="X65" i="31"/>
  <c r="X62" i="31"/>
  <c r="X61" i="31"/>
  <c r="X60" i="31"/>
  <c r="X59" i="31"/>
  <c r="X74" i="31"/>
  <c r="X72" i="31"/>
  <c r="X68" i="31"/>
  <c r="X58" i="31"/>
  <c r="X57" i="31"/>
  <c r="X56" i="31"/>
  <c r="X51" i="31"/>
  <c r="X47" i="31"/>
  <c r="W51" i="31"/>
  <c r="W47" i="31"/>
  <c r="W48" i="31"/>
  <c r="X45" i="31"/>
  <c r="W53" i="31"/>
  <c r="X40" i="31"/>
  <c r="X36" i="31"/>
  <c r="L16" i="31"/>
  <c r="P16" i="31"/>
  <c r="T16" i="31"/>
  <c r="X16" i="31"/>
  <c r="AB16" i="31"/>
  <c r="G19" i="31"/>
  <c r="K19" i="31"/>
  <c r="O19" i="31"/>
  <c r="S19" i="31"/>
  <c r="W19" i="31"/>
  <c r="AA19" i="31"/>
  <c r="L20" i="31"/>
  <c r="P20" i="31"/>
  <c r="T20" i="31"/>
  <c r="X20" i="31"/>
  <c r="AB20" i="31"/>
  <c r="I21" i="31"/>
  <c r="M21" i="31"/>
  <c r="Q21" i="31"/>
  <c r="U21" i="31"/>
  <c r="Y21" i="31"/>
  <c r="AC21" i="31"/>
  <c r="J22" i="31"/>
  <c r="G23" i="31"/>
  <c r="M23" i="31"/>
  <c r="U23" i="31"/>
  <c r="AC24" i="31"/>
  <c r="L24" i="31"/>
  <c r="T24" i="31"/>
  <c r="AB24" i="31"/>
  <c r="G25" i="31"/>
  <c r="O25" i="31"/>
  <c r="W25" i="31"/>
  <c r="N26" i="31"/>
  <c r="V26" i="31"/>
  <c r="AD26" i="31"/>
  <c r="H28" i="31"/>
  <c r="P28" i="31"/>
  <c r="X28" i="31"/>
  <c r="S29" i="31"/>
  <c r="AB31" i="31"/>
  <c r="T31" i="31"/>
  <c r="P31" i="31"/>
  <c r="S31" i="31"/>
  <c r="O31" i="31"/>
  <c r="K31" i="31"/>
  <c r="G31" i="31"/>
  <c r="AD31" i="31"/>
  <c r="V31" i="31"/>
  <c r="R31" i="31"/>
  <c r="S33" i="31"/>
  <c r="AB35" i="31"/>
  <c r="X35" i="31"/>
  <c r="T35" i="31"/>
  <c r="P35" i="31"/>
  <c r="L35" i="31"/>
  <c r="H35" i="31"/>
  <c r="AA35" i="31"/>
  <c r="W35" i="31"/>
  <c r="S35" i="31"/>
  <c r="O35" i="31"/>
  <c r="K35" i="31"/>
  <c r="G35" i="31"/>
  <c r="AD35" i="31"/>
  <c r="Z35" i="31"/>
  <c r="V35" i="31"/>
  <c r="R35" i="31"/>
  <c r="N35" i="31"/>
  <c r="J35" i="31"/>
  <c r="Q35" i="31"/>
  <c r="V36" i="31"/>
  <c r="L38" i="31"/>
  <c r="AB38" i="31"/>
  <c r="AB39" i="31"/>
  <c r="X39" i="31"/>
  <c r="T39" i="31"/>
  <c r="P39" i="31"/>
  <c r="L39" i="31"/>
  <c r="H39" i="31"/>
  <c r="AA39" i="31"/>
  <c r="W39" i="31"/>
  <c r="S39" i="31"/>
  <c r="O39" i="31"/>
  <c r="K39" i="31"/>
  <c r="G39" i="31"/>
  <c r="AD39" i="31"/>
  <c r="Z39" i="31"/>
  <c r="V39" i="31"/>
  <c r="R39" i="31"/>
  <c r="N39" i="31"/>
  <c r="J39" i="31"/>
  <c r="Q39" i="31"/>
  <c r="V40" i="31"/>
  <c r="AD41" i="31"/>
  <c r="O41" i="31"/>
  <c r="AL41" i="31"/>
  <c r="AK41" i="31"/>
  <c r="H42" i="31"/>
  <c r="AL43" i="31"/>
  <c r="AK43" i="31"/>
  <c r="R45" i="31"/>
  <c r="AA48" i="31"/>
  <c r="O53" i="31"/>
  <c r="J57" i="31"/>
  <c r="AC59" i="31"/>
  <c r="AB74" i="31"/>
  <c r="AB72" i="31"/>
  <c r="AB68" i="31"/>
  <c r="AB61" i="31"/>
  <c r="AB60" i="31"/>
  <c r="AB59" i="31"/>
  <c r="AB58" i="31"/>
  <c r="AB66" i="31"/>
  <c r="AB65" i="31"/>
  <c r="AB71" i="31"/>
  <c r="AB73" i="31"/>
  <c r="AB51" i="31"/>
  <c r="AB47" i="31"/>
  <c r="AB75" i="31"/>
  <c r="AB57" i="31"/>
  <c r="AB56" i="31"/>
  <c r="AA51" i="31"/>
  <c r="AA53" i="31"/>
  <c r="AA42" i="31"/>
  <c r="AB49" i="31"/>
  <c r="AB40" i="31"/>
  <c r="AB36" i="31"/>
  <c r="AB28" i="31"/>
  <c r="AB54" i="31"/>
  <c r="AA52" i="31"/>
  <c r="AB45" i="31"/>
  <c r="I19" i="31"/>
  <c r="Y19" i="31"/>
  <c r="AA21" i="31"/>
  <c r="AB23" i="31"/>
  <c r="X23" i="31"/>
  <c r="T23" i="31"/>
  <c r="P23" i="31"/>
  <c r="L23" i="31"/>
  <c r="H23" i="31"/>
  <c r="AD23" i="31"/>
  <c r="Z23" i="31"/>
  <c r="V23" i="31"/>
  <c r="R23" i="31"/>
  <c r="N23" i="31"/>
  <c r="Q23" i="31"/>
  <c r="AD44" i="31"/>
  <c r="Z44" i="31"/>
  <c r="V44" i="31"/>
  <c r="R44" i="31"/>
  <c r="N44" i="31"/>
  <c r="J44" i="31"/>
  <c r="AB44" i="31"/>
  <c r="X44" i="31"/>
  <c r="T44" i="31"/>
  <c r="P44" i="31"/>
  <c r="L44" i="31"/>
  <c r="H44" i="31"/>
  <c r="Y44" i="31"/>
  <c r="Q44" i="31"/>
  <c r="I44" i="31"/>
  <c r="W44" i="31"/>
  <c r="O44" i="31"/>
  <c r="G44" i="31"/>
  <c r="AC44" i="31"/>
  <c r="U44" i="31"/>
  <c r="M44" i="31"/>
  <c r="N74" i="31"/>
  <c r="N73" i="31"/>
  <c r="N72" i="31"/>
  <c r="N71" i="31"/>
  <c r="N68" i="31"/>
  <c r="N66" i="31"/>
  <c r="N65" i="31"/>
  <c r="N61" i="31"/>
  <c r="N59" i="31"/>
  <c r="M63" i="31"/>
  <c r="N58" i="31"/>
  <c r="N57" i="31"/>
  <c r="N56" i="31"/>
  <c r="N62" i="31"/>
  <c r="N60" i="31"/>
  <c r="M50" i="31"/>
  <c r="N45" i="31"/>
  <c r="N38" i="31"/>
  <c r="N51" i="31"/>
  <c r="V74" i="31"/>
  <c r="V73" i="31"/>
  <c r="V72" i="31"/>
  <c r="V71" i="31"/>
  <c r="V68" i="31"/>
  <c r="V66" i="31"/>
  <c r="V65" i="31"/>
  <c r="V62" i="31"/>
  <c r="V60" i="31"/>
  <c r="V58" i="31"/>
  <c r="V57" i="31"/>
  <c r="V56" i="31"/>
  <c r="V61" i="31"/>
  <c r="V59" i="31"/>
  <c r="V51" i="31"/>
  <c r="V47" i="31"/>
  <c r="V45" i="31"/>
  <c r="V38" i="31"/>
  <c r="U64" i="31"/>
  <c r="AD74" i="31"/>
  <c r="AD73" i="31"/>
  <c r="AD72" i="31"/>
  <c r="AD71" i="31"/>
  <c r="AD68" i="31"/>
  <c r="AD66" i="31"/>
  <c r="AD65" i="31"/>
  <c r="AC62" i="31"/>
  <c r="AD61" i="31"/>
  <c r="AD59" i="31"/>
  <c r="AD57" i="31"/>
  <c r="AD56" i="31"/>
  <c r="AD49" i="31"/>
  <c r="AD45" i="31"/>
  <c r="AC63" i="31"/>
  <c r="AD60" i="31"/>
  <c r="AD58" i="31"/>
  <c r="AC50" i="31"/>
  <c r="AD42" i="31"/>
  <c r="AD38" i="31"/>
  <c r="AD34" i="31"/>
  <c r="AD51" i="31"/>
  <c r="I16" i="31"/>
  <c r="M16" i="31"/>
  <c r="Q16" i="31"/>
  <c r="U16" i="31"/>
  <c r="Y16" i="31"/>
  <c r="V17" i="31"/>
  <c r="Z17" i="31"/>
  <c r="H19" i="31"/>
  <c r="L19" i="31"/>
  <c r="P19" i="31"/>
  <c r="T19" i="31"/>
  <c r="X19" i="31"/>
  <c r="I20" i="31"/>
  <c r="M20" i="31"/>
  <c r="Q20" i="31"/>
  <c r="U20" i="31"/>
  <c r="Y20" i="31"/>
  <c r="J21" i="31"/>
  <c r="N21" i="31"/>
  <c r="R21" i="31"/>
  <c r="V21" i="31"/>
  <c r="Z21" i="31"/>
  <c r="G22" i="31"/>
  <c r="I23" i="31"/>
  <c r="O23" i="31"/>
  <c r="W23" i="31"/>
  <c r="AM23" i="31"/>
  <c r="N24" i="31"/>
  <c r="V24" i="31"/>
  <c r="AD24" i="31"/>
  <c r="I25" i="31"/>
  <c r="Q25" i="31"/>
  <c r="Y25" i="31"/>
  <c r="AL25" i="31"/>
  <c r="AM25" i="31" s="1"/>
  <c r="H26" i="31"/>
  <c r="P26" i="31"/>
  <c r="X26" i="31"/>
  <c r="P27" i="31"/>
  <c r="L27" i="31"/>
  <c r="H27" i="31"/>
  <c r="J28" i="31"/>
  <c r="R28" i="31"/>
  <c r="Z28" i="31"/>
  <c r="G29" i="31"/>
  <c r="W29" i="31"/>
  <c r="U31" i="31"/>
  <c r="G33" i="31"/>
  <c r="W33" i="31"/>
  <c r="U35" i="31"/>
  <c r="J36" i="31"/>
  <c r="Z36" i="31"/>
  <c r="G37" i="31"/>
  <c r="AA38" i="31"/>
  <c r="P38" i="31"/>
  <c r="U39" i="31"/>
  <c r="J40" i="31"/>
  <c r="Z40" i="31"/>
  <c r="S41" i="31"/>
  <c r="L42" i="31"/>
  <c r="AC43" i="31"/>
  <c r="Y43" i="31"/>
  <c r="AD43" i="31"/>
  <c r="X43" i="31"/>
  <c r="T43" i="31"/>
  <c r="P43" i="31"/>
  <c r="L43" i="31"/>
  <c r="H43" i="31"/>
  <c r="AB43" i="31"/>
  <c r="W43" i="31"/>
  <c r="S43" i="31"/>
  <c r="O43" i="31"/>
  <c r="K43" i="31"/>
  <c r="G43" i="31"/>
  <c r="AA43" i="31"/>
  <c r="V43" i="31"/>
  <c r="R43" i="31"/>
  <c r="N43" i="31"/>
  <c r="J43" i="31"/>
  <c r="Q43" i="31"/>
  <c r="S44" i="31"/>
  <c r="Z45" i="31"/>
  <c r="G54" i="31"/>
  <c r="R58" i="31"/>
  <c r="G24" i="31"/>
  <c r="K24" i="31"/>
  <c r="O24" i="31"/>
  <c r="S24" i="31"/>
  <c r="W24" i="31"/>
  <c r="AA24" i="31"/>
  <c r="I26" i="31"/>
  <c r="M26" i="31"/>
  <c r="Q26" i="31"/>
  <c r="U26" i="31"/>
  <c r="Y26" i="31"/>
  <c r="AC26" i="31"/>
  <c r="G28" i="31"/>
  <c r="K28" i="31"/>
  <c r="O28" i="31"/>
  <c r="S28" i="31"/>
  <c r="W28" i="31"/>
  <c r="AA28" i="31"/>
  <c r="H29" i="31"/>
  <c r="L29" i="31"/>
  <c r="P29" i="31"/>
  <c r="T29" i="31"/>
  <c r="X29" i="31"/>
  <c r="AB29" i="31"/>
  <c r="G32" i="31"/>
  <c r="H33" i="31"/>
  <c r="L33" i="31"/>
  <c r="P33" i="31"/>
  <c r="T33" i="31"/>
  <c r="X33" i="31"/>
  <c r="AB33" i="31"/>
  <c r="I34" i="31"/>
  <c r="U34" i="31"/>
  <c r="G36" i="31"/>
  <c r="K36" i="31"/>
  <c r="O36" i="31"/>
  <c r="S36" i="31"/>
  <c r="W36" i="31"/>
  <c r="AA36" i="31"/>
  <c r="T37" i="31"/>
  <c r="X37" i="31"/>
  <c r="I38" i="31"/>
  <c r="M38" i="31"/>
  <c r="Q38" i="31"/>
  <c r="U38" i="31"/>
  <c r="Y38" i="31"/>
  <c r="AC38" i="31"/>
  <c r="G40" i="31"/>
  <c r="K40" i="31"/>
  <c r="O40" i="31"/>
  <c r="S40" i="31"/>
  <c r="W40" i="31"/>
  <c r="AA40" i="31"/>
  <c r="H41" i="31"/>
  <c r="L41" i="31"/>
  <c r="P41" i="31"/>
  <c r="T41" i="31"/>
  <c r="X41" i="31"/>
  <c r="AB41" i="31"/>
  <c r="Y42" i="31"/>
  <c r="AA45" i="31"/>
  <c r="AC47" i="31"/>
  <c r="AD48" i="31"/>
  <c r="AL48" i="31"/>
  <c r="AK48" i="31"/>
  <c r="I50" i="31"/>
  <c r="I29" i="31"/>
  <c r="M29" i="31"/>
  <c r="Q29" i="31"/>
  <c r="U29" i="31"/>
  <c r="Y29" i="31"/>
  <c r="AC29" i="31"/>
  <c r="I33" i="31"/>
  <c r="M33" i="31"/>
  <c r="Q33" i="31"/>
  <c r="U33" i="31"/>
  <c r="Y33" i="31"/>
  <c r="AC33" i="31"/>
  <c r="U37" i="31"/>
  <c r="Y37" i="31"/>
  <c r="I41" i="31"/>
  <c r="M41" i="31"/>
  <c r="Q41" i="31"/>
  <c r="U41" i="31"/>
  <c r="Y41" i="31"/>
  <c r="AC41" i="31"/>
  <c r="AB46" i="31"/>
  <c r="X46" i="31"/>
  <c r="AD46" i="31"/>
  <c r="Z46" i="31"/>
  <c r="AC51" i="31"/>
  <c r="AD52" i="31"/>
  <c r="AC54" i="31"/>
  <c r="I24" i="31"/>
  <c r="M24" i="31"/>
  <c r="Q24" i="31"/>
  <c r="U24" i="31"/>
  <c r="Y24" i="31"/>
  <c r="G26" i="31"/>
  <c r="K26" i="31"/>
  <c r="O26" i="31"/>
  <c r="S26" i="31"/>
  <c r="W26" i="31"/>
  <c r="I28" i="31"/>
  <c r="M28" i="31"/>
  <c r="Q28" i="31"/>
  <c r="U28" i="31"/>
  <c r="Y28" i="31"/>
  <c r="J29" i="31"/>
  <c r="N29" i="31"/>
  <c r="R29" i="31"/>
  <c r="V29" i="31"/>
  <c r="Z29" i="31"/>
  <c r="J33" i="31"/>
  <c r="N33" i="31"/>
  <c r="R33" i="31"/>
  <c r="V33" i="31"/>
  <c r="Z33" i="31"/>
  <c r="I36" i="31"/>
  <c r="M36" i="31"/>
  <c r="Q36" i="31"/>
  <c r="U36" i="31"/>
  <c r="Y36" i="31"/>
  <c r="J37" i="31"/>
  <c r="R37" i="31"/>
  <c r="V37" i="31"/>
  <c r="Z37" i="31"/>
  <c r="K38" i="31"/>
  <c r="O38" i="31"/>
  <c r="S38" i="31"/>
  <c r="W38" i="31"/>
  <c r="I40" i="31"/>
  <c r="M40" i="31"/>
  <c r="Q40" i="31"/>
  <c r="U40" i="31"/>
  <c r="Y40" i="31"/>
  <c r="J41" i="31"/>
  <c r="N41" i="31"/>
  <c r="R41" i="31"/>
  <c r="V41" i="31"/>
  <c r="Z41" i="31"/>
  <c r="AL44" i="31"/>
  <c r="AM44" i="31" s="1"/>
  <c r="AA49" i="31"/>
  <c r="AB50" i="31"/>
  <c r="X50" i="31"/>
  <c r="T50" i="31"/>
  <c r="P50" i="31"/>
  <c r="L50" i="31"/>
  <c r="H50" i="31"/>
  <c r="AA50" i="31"/>
  <c r="W50" i="31"/>
  <c r="S50" i="31"/>
  <c r="O50" i="31"/>
  <c r="K50" i="31"/>
  <c r="G50" i="31"/>
  <c r="AD50" i="31"/>
  <c r="Z50" i="31"/>
  <c r="V50" i="31"/>
  <c r="R50" i="31"/>
  <c r="N50" i="31"/>
  <c r="J50" i="31"/>
  <c r="Q50" i="31"/>
  <c r="AM50" i="31"/>
  <c r="AC61" i="31"/>
  <c r="AA64" i="31"/>
  <c r="W64" i="31"/>
  <c r="S64" i="31"/>
  <c r="O64" i="31"/>
  <c r="K64" i="31"/>
  <c r="G64" i="31"/>
  <c r="AC64" i="31"/>
  <c r="Y64" i="31"/>
  <c r="T64" i="31"/>
  <c r="N64" i="31"/>
  <c r="I64" i="31"/>
  <c r="AD64" i="31"/>
  <c r="X64" i="31"/>
  <c r="R64" i="31"/>
  <c r="M64" i="31"/>
  <c r="H64" i="31"/>
  <c r="AB64" i="31"/>
  <c r="V64" i="31"/>
  <c r="Q64" i="31"/>
  <c r="L64" i="31"/>
  <c r="P64" i="31"/>
  <c r="J64" i="31"/>
  <c r="Z64" i="31"/>
  <c r="I45" i="31"/>
  <c r="M45" i="31"/>
  <c r="Q45" i="31"/>
  <c r="U45" i="31"/>
  <c r="Y45" i="31"/>
  <c r="AC45" i="31"/>
  <c r="AA47" i="31"/>
  <c r="H48" i="31"/>
  <c r="L48" i="31"/>
  <c r="P48" i="31"/>
  <c r="T48" i="31"/>
  <c r="X48" i="31"/>
  <c r="AB48" i="31"/>
  <c r="I49" i="31"/>
  <c r="M49" i="31"/>
  <c r="Q49" i="31"/>
  <c r="U49" i="31"/>
  <c r="H52" i="31"/>
  <c r="L52" i="31"/>
  <c r="P52" i="31"/>
  <c r="T52" i="31"/>
  <c r="X52" i="31"/>
  <c r="AB52" i="31"/>
  <c r="H53" i="31"/>
  <c r="L53" i="31"/>
  <c r="P53" i="31"/>
  <c r="T53" i="31"/>
  <c r="X53" i="31"/>
  <c r="AB53" i="31"/>
  <c r="H54" i="31"/>
  <c r="L54" i="31"/>
  <c r="P54" i="31"/>
  <c r="T54" i="31"/>
  <c r="X54" i="31"/>
  <c r="AC55" i="31"/>
  <c r="Y55" i="31"/>
  <c r="U55" i="31"/>
  <c r="Q55" i="31"/>
  <c r="M55" i="31"/>
  <c r="I55" i="31"/>
  <c r="AA55" i="31"/>
  <c r="W55" i="31"/>
  <c r="S55" i="31"/>
  <c r="O55" i="31"/>
  <c r="K55" i="31"/>
  <c r="G55" i="31"/>
  <c r="L55" i="31"/>
  <c r="T55" i="31"/>
  <c r="AB55" i="31"/>
  <c r="AC56" i="31"/>
  <c r="AC57" i="31"/>
  <c r="AC58" i="31"/>
  <c r="I48" i="31"/>
  <c r="M48" i="31"/>
  <c r="Q48" i="31"/>
  <c r="U48" i="31"/>
  <c r="Y48" i="31"/>
  <c r="AC48" i="31"/>
  <c r="I52" i="31"/>
  <c r="M52" i="31"/>
  <c r="Q52" i="31"/>
  <c r="U52" i="31"/>
  <c r="Y52" i="31"/>
  <c r="AC52" i="31"/>
  <c r="I53" i="31"/>
  <c r="M53" i="31"/>
  <c r="Q53" i="31"/>
  <c r="U53" i="31"/>
  <c r="Y53" i="31"/>
  <c r="AC53" i="31"/>
  <c r="AA54" i="31"/>
  <c r="I54" i="31"/>
  <c r="M54" i="31"/>
  <c r="Q54" i="31"/>
  <c r="U54" i="31"/>
  <c r="Y54" i="31"/>
  <c r="AD54" i="31"/>
  <c r="N55" i="31"/>
  <c r="V55" i="31"/>
  <c r="AD55" i="31"/>
  <c r="AC60" i="31"/>
  <c r="AB62" i="31"/>
  <c r="G45" i="31"/>
  <c r="K45" i="31"/>
  <c r="O45" i="31"/>
  <c r="S45" i="31"/>
  <c r="W45" i="31"/>
  <c r="I47" i="31"/>
  <c r="M47" i="31"/>
  <c r="Q47" i="31"/>
  <c r="U47" i="31"/>
  <c r="Y47" i="31"/>
  <c r="J48" i="31"/>
  <c r="N48" i="31"/>
  <c r="R48" i="31"/>
  <c r="V48" i="31"/>
  <c r="Z48" i="31"/>
  <c r="G49" i="31"/>
  <c r="K49" i="31"/>
  <c r="I51" i="31"/>
  <c r="M51" i="31"/>
  <c r="Q51" i="31"/>
  <c r="U51" i="31"/>
  <c r="Y51" i="31"/>
  <c r="J52" i="31"/>
  <c r="N52" i="31"/>
  <c r="R52" i="31"/>
  <c r="V52" i="31"/>
  <c r="Z52" i="31"/>
  <c r="J53" i="31"/>
  <c r="N53" i="31"/>
  <c r="R53" i="31"/>
  <c r="V53" i="31"/>
  <c r="Z53" i="31"/>
  <c r="J54" i="31"/>
  <c r="N54" i="31"/>
  <c r="R54" i="31"/>
  <c r="V54" i="31"/>
  <c r="Z54" i="31"/>
  <c r="H55" i="31"/>
  <c r="P55" i="31"/>
  <c r="X55" i="31"/>
  <c r="AD63" i="31"/>
  <c r="G56" i="31"/>
  <c r="K56" i="31"/>
  <c r="O56" i="31"/>
  <c r="S56" i="31"/>
  <c r="W56" i="31"/>
  <c r="AA56" i="31"/>
  <c r="G57" i="31"/>
  <c r="K57" i="31"/>
  <c r="O57" i="31"/>
  <c r="S57" i="31"/>
  <c r="W57" i="31"/>
  <c r="AA57" i="31"/>
  <c r="G58" i="31"/>
  <c r="K58" i="31"/>
  <c r="O58" i="31"/>
  <c r="S58" i="31"/>
  <c r="W58" i="31"/>
  <c r="AA58" i="31"/>
  <c r="G59" i="31"/>
  <c r="K59" i="31"/>
  <c r="O59" i="31"/>
  <c r="S59" i="31"/>
  <c r="W59" i="31"/>
  <c r="AA59" i="31"/>
  <c r="G60" i="31"/>
  <c r="K60" i="31"/>
  <c r="O60" i="31"/>
  <c r="S60" i="31"/>
  <c r="W60" i="31"/>
  <c r="AA60" i="31"/>
  <c r="G61" i="31"/>
  <c r="K61" i="31"/>
  <c r="O61" i="31"/>
  <c r="S61" i="31"/>
  <c r="W61" i="31"/>
  <c r="AA61" i="31"/>
  <c r="G62" i="31"/>
  <c r="K62" i="31"/>
  <c r="O62" i="31"/>
  <c r="S62" i="31"/>
  <c r="W62" i="31"/>
  <c r="I63" i="31"/>
  <c r="N63" i="31"/>
  <c r="T63" i="31"/>
  <c r="Y63" i="31"/>
  <c r="AA65" i="31"/>
  <c r="AA66" i="31"/>
  <c r="AA67" i="31"/>
  <c r="AA71" i="31"/>
  <c r="AA73" i="31"/>
  <c r="AA75" i="31"/>
  <c r="AA63" i="31"/>
  <c r="W63" i="31"/>
  <c r="S63" i="31"/>
  <c r="O63" i="31"/>
  <c r="K63" i="31"/>
  <c r="G63" i="31"/>
  <c r="J63" i="31"/>
  <c r="P63" i="31"/>
  <c r="U63" i="31"/>
  <c r="Z63" i="31"/>
  <c r="I56" i="31"/>
  <c r="M56" i="31"/>
  <c r="Q56" i="31"/>
  <c r="U56" i="31"/>
  <c r="Y56" i="31"/>
  <c r="I57" i="31"/>
  <c r="M57" i="31"/>
  <c r="Q57" i="31"/>
  <c r="U57" i="31"/>
  <c r="Y57" i="31"/>
  <c r="I58" i="31"/>
  <c r="M58" i="31"/>
  <c r="Q58" i="31"/>
  <c r="U58" i="31"/>
  <c r="Y58" i="31"/>
  <c r="I59" i="31"/>
  <c r="M59" i="31"/>
  <c r="Q59" i="31"/>
  <c r="U59" i="31"/>
  <c r="Y59" i="31"/>
  <c r="I60" i="31"/>
  <c r="M60" i="31"/>
  <c r="Q60" i="31"/>
  <c r="U60" i="31"/>
  <c r="Y60" i="31"/>
  <c r="I61" i="31"/>
  <c r="M61" i="31"/>
  <c r="Q61" i="31"/>
  <c r="U61" i="31"/>
  <c r="Y61" i="31"/>
  <c r="AA62" i="31"/>
  <c r="I62" i="31"/>
  <c r="M62" i="31"/>
  <c r="Q62" i="31"/>
  <c r="U62" i="31"/>
  <c r="Y62" i="31"/>
  <c r="AD62" i="31"/>
  <c r="L63" i="31"/>
  <c r="Q63" i="31"/>
  <c r="V63" i="31"/>
  <c r="AB63" i="31"/>
  <c r="AA68" i="31"/>
  <c r="AA72" i="31"/>
  <c r="AA74" i="31"/>
  <c r="I65" i="31"/>
  <c r="M65" i="31"/>
  <c r="Q65" i="31"/>
  <c r="U65" i="31"/>
  <c r="Y65" i="31"/>
  <c r="AC65" i="31"/>
  <c r="I66" i="31"/>
  <c r="M66" i="31"/>
  <c r="Q66" i="31"/>
  <c r="U66" i="31"/>
  <c r="Y66" i="31"/>
  <c r="AC66" i="31"/>
  <c r="Q67" i="31"/>
  <c r="U67" i="31"/>
  <c r="I68" i="31"/>
  <c r="M68" i="31"/>
  <c r="Q68" i="31"/>
  <c r="U68" i="31"/>
  <c r="Y68" i="31"/>
  <c r="AC68" i="31"/>
  <c r="U70" i="31"/>
  <c r="I71" i="31"/>
  <c r="M71" i="31"/>
  <c r="Q71" i="31"/>
  <c r="U71" i="31"/>
  <c r="Y71" i="31"/>
  <c r="AC71" i="31"/>
  <c r="I72" i="31"/>
  <c r="M72" i="31"/>
  <c r="Q72" i="31"/>
  <c r="U72" i="31"/>
  <c r="Y72" i="31"/>
  <c r="AC72" i="31"/>
  <c r="I73" i="31"/>
  <c r="M73" i="31"/>
  <c r="Q73" i="31"/>
  <c r="U73" i="31"/>
  <c r="Y73" i="31"/>
  <c r="AC73" i="31"/>
  <c r="I74" i="31"/>
  <c r="M74" i="31"/>
  <c r="Q74" i="31"/>
  <c r="U74" i="31"/>
  <c r="Y74" i="31"/>
  <c r="AC74" i="31"/>
  <c r="I75" i="31"/>
  <c r="M75" i="31"/>
  <c r="Q75" i="31"/>
  <c r="U75" i="31"/>
  <c r="Y75" i="31"/>
  <c r="AC75" i="31"/>
  <c r="J75" i="31"/>
  <c r="N75" i="31"/>
  <c r="R75" i="31"/>
  <c r="V75" i="31"/>
  <c r="Z75" i="31"/>
  <c r="AD75" i="31"/>
  <c r="G65" i="31"/>
  <c r="K65" i="31"/>
  <c r="O65" i="31"/>
  <c r="S65" i="31"/>
  <c r="W65" i="31"/>
  <c r="G66" i="31"/>
  <c r="K66" i="31"/>
  <c r="O66" i="31"/>
  <c r="S66" i="31"/>
  <c r="W66" i="31"/>
  <c r="G67" i="31"/>
  <c r="S67" i="31"/>
  <c r="W67" i="31"/>
  <c r="G68" i="31"/>
  <c r="K68" i="31"/>
  <c r="O68" i="31"/>
  <c r="S68" i="31"/>
  <c r="W68" i="31"/>
  <c r="G71" i="31"/>
  <c r="K71" i="31"/>
  <c r="O71" i="31"/>
  <c r="S71" i="31"/>
  <c r="W71" i="31"/>
  <c r="G72" i="31"/>
  <c r="K72" i="31"/>
  <c r="O72" i="31"/>
  <c r="S72" i="31"/>
  <c r="W72" i="31"/>
  <c r="G73" i="31"/>
  <c r="K73" i="31"/>
  <c r="O73" i="31"/>
  <c r="S73" i="31"/>
  <c r="W73" i="31"/>
  <c r="G74" i="31"/>
  <c r="K74" i="31"/>
  <c r="O74" i="31"/>
  <c r="S74" i="31"/>
  <c r="W74" i="31"/>
  <c r="G75" i="31"/>
  <c r="K75" i="31"/>
  <c r="O75" i="31"/>
  <c r="S75" i="31"/>
  <c r="W75" i="31"/>
  <c r="X75" i="30"/>
  <c r="X73" i="30"/>
  <c r="X71" i="30"/>
  <c r="X69" i="30"/>
  <c r="X67" i="30"/>
  <c r="X74" i="30"/>
  <c r="X72" i="30"/>
  <c r="X68" i="30"/>
  <c r="X61" i="30"/>
  <c r="X60" i="30"/>
  <c r="X59" i="30"/>
  <c r="X58" i="30"/>
  <c r="X57" i="30"/>
  <c r="X56" i="30"/>
  <c r="X46" i="30"/>
  <c r="X64" i="30"/>
  <c r="W46" i="30"/>
  <c r="X62" i="30"/>
  <c r="X53" i="30"/>
  <c r="W51" i="30"/>
  <c r="X41" i="30"/>
  <c r="X37" i="30"/>
  <c r="X33" i="30"/>
  <c r="X29" i="30"/>
  <c r="M17" i="30"/>
  <c r="Y17" i="30"/>
  <c r="X20" i="30"/>
  <c r="M21" i="30"/>
  <c r="AC21" i="30"/>
  <c r="O28" i="30"/>
  <c r="AB32" i="30"/>
  <c r="X32" i="30"/>
  <c r="T32" i="30"/>
  <c r="P32" i="30"/>
  <c r="L32" i="30"/>
  <c r="H32" i="30"/>
  <c r="AA32" i="30"/>
  <c r="W32" i="30"/>
  <c r="S32" i="30"/>
  <c r="O32" i="30"/>
  <c r="K32" i="30"/>
  <c r="G32" i="30"/>
  <c r="AD32" i="30"/>
  <c r="Z32" i="30"/>
  <c r="V32" i="30"/>
  <c r="R32" i="30"/>
  <c r="N32" i="30"/>
  <c r="J32" i="30"/>
  <c r="Q32" i="30"/>
  <c r="AB40" i="30"/>
  <c r="X40" i="30"/>
  <c r="T40" i="30"/>
  <c r="P40" i="30"/>
  <c r="L40" i="30"/>
  <c r="H40" i="30"/>
  <c r="AA40" i="30"/>
  <c r="W40" i="30"/>
  <c r="S40" i="30"/>
  <c r="O40" i="30"/>
  <c r="K40" i="30"/>
  <c r="G40" i="30"/>
  <c r="AD40" i="30"/>
  <c r="Z40" i="30"/>
  <c r="V40" i="30"/>
  <c r="R40" i="30"/>
  <c r="N40" i="30"/>
  <c r="J40" i="30"/>
  <c r="Q40" i="30"/>
  <c r="AA44" i="30"/>
  <c r="AC44" i="30"/>
  <c r="X44" i="30"/>
  <c r="T44" i="30"/>
  <c r="P44" i="30"/>
  <c r="L44" i="30"/>
  <c r="H44" i="30"/>
  <c r="AB44" i="30"/>
  <c r="W44" i="30"/>
  <c r="S44" i="30"/>
  <c r="O44" i="30"/>
  <c r="K44" i="30"/>
  <c r="G44" i="30"/>
  <c r="Z44" i="30"/>
  <c r="V44" i="30"/>
  <c r="R44" i="30"/>
  <c r="N44" i="30"/>
  <c r="J44" i="30"/>
  <c r="N74" i="30"/>
  <c r="N73" i="30"/>
  <c r="N72" i="30"/>
  <c r="N71" i="30"/>
  <c r="N69" i="30"/>
  <c r="N62" i="30"/>
  <c r="N61" i="30"/>
  <c r="M64" i="30"/>
  <c r="N60" i="30"/>
  <c r="N59" i="30"/>
  <c r="N58" i="30"/>
  <c r="N57" i="30"/>
  <c r="N56" i="30"/>
  <c r="N46" i="30"/>
  <c r="N55" i="30"/>
  <c r="N43" i="30"/>
  <c r="N39" i="30"/>
  <c r="N35" i="30"/>
  <c r="N31" i="30"/>
  <c r="V74" i="30"/>
  <c r="V73" i="30"/>
  <c r="V72" i="30"/>
  <c r="V71" i="30"/>
  <c r="V69" i="30"/>
  <c r="V67" i="30"/>
  <c r="V62" i="30"/>
  <c r="V61" i="30"/>
  <c r="V60" i="30"/>
  <c r="V59" i="30"/>
  <c r="V58" i="30"/>
  <c r="V57" i="30"/>
  <c r="V56" i="30"/>
  <c r="V54" i="30"/>
  <c r="V43" i="30"/>
  <c r="V39" i="30"/>
  <c r="V35" i="30"/>
  <c r="V31" i="30"/>
  <c r="V46" i="30"/>
  <c r="AD74" i="30"/>
  <c r="AD73" i="30"/>
  <c r="AD72" i="30"/>
  <c r="AD71" i="30"/>
  <c r="AD69" i="30"/>
  <c r="AD68" i="30"/>
  <c r="AD61" i="30"/>
  <c r="AC64" i="30"/>
  <c r="AC62" i="30"/>
  <c r="AD60" i="30"/>
  <c r="AD59" i="30"/>
  <c r="AD58" i="30"/>
  <c r="AD57" i="30"/>
  <c r="AD56" i="30"/>
  <c r="AD46" i="30"/>
  <c r="AD43" i="30"/>
  <c r="AD39" i="30"/>
  <c r="AD35" i="30"/>
  <c r="M16" i="30"/>
  <c r="Q16" i="30"/>
  <c r="U16" i="30"/>
  <c r="Y16" i="30"/>
  <c r="AC16" i="30"/>
  <c r="J17" i="30"/>
  <c r="N17" i="30"/>
  <c r="R17" i="30"/>
  <c r="V17" i="30"/>
  <c r="Z17" i="30"/>
  <c r="AD17" i="30"/>
  <c r="AK19" i="30"/>
  <c r="AM19" i="30" s="1"/>
  <c r="I20" i="30"/>
  <c r="M20" i="30"/>
  <c r="Q20" i="30"/>
  <c r="U20" i="30"/>
  <c r="Y20" i="30"/>
  <c r="AC20" i="30"/>
  <c r="J21" i="30"/>
  <c r="N21" i="30"/>
  <c r="R21" i="30"/>
  <c r="V21" i="30"/>
  <c r="Z21" i="30"/>
  <c r="AD21" i="30"/>
  <c r="S22" i="30"/>
  <c r="H23" i="30"/>
  <c r="L23" i="30"/>
  <c r="P23" i="30"/>
  <c r="T23" i="30"/>
  <c r="M24" i="30"/>
  <c r="U24" i="30"/>
  <c r="AC24" i="30"/>
  <c r="AC25" i="30"/>
  <c r="L25" i="30"/>
  <c r="G26" i="30"/>
  <c r="O26" i="30"/>
  <c r="AM26" i="30"/>
  <c r="N27" i="30"/>
  <c r="V27" i="30"/>
  <c r="AD27" i="30"/>
  <c r="I28" i="30"/>
  <c r="Q28" i="30"/>
  <c r="J29" i="30"/>
  <c r="Z29" i="30"/>
  <c r="AA31" i="30"/>
  <c r="U32" i="30"/>
  <c r="J33" i="30"/>
  <c r="Z33" i="30"/>
  <c r="AA35" i="30"/>
  <c r="P35" i="30"/>
  <c r="U36" i="30"/>
  <c r="J37" i="30"/>
  <c r="Z37" i="30"/>
  <c r="G38" i="30"/>
  <c r="W38" i="30"/>
  <c r="AA39" i="30"/>
  <c r="P39" i="30"/>
  <c r="U40" i="30"/>
  <c r="J41" i="30"/>
  <c r="Z41" i="30"/>
  <c r="AA43" i="30"/>
  <c r="P43" i="30"/>
  <c r="U44" i="30"/>
  <c r="Y45" i="30"/>
  <c r="W45" i="30"/>
  <c r="AL47" i="30"/>
  <c r="AK47" i="30"/>
  <c r="H48" i="30"/>
  <c r="P53" i="30"/>
  <c r="AA59" i="30"/>
  <c r="R64" i="30"/>
  <c r="U17" i="30"/>
  <c r="P20" i="30"/>
  <c r="Q21" i="30"/>
  <c r="Y21" i="30"/>
  <c r="O23" i="30"/>
  <c r="X23" i="30"/>
  <c r="K24" i="30"/>
  <c r="Q44" i="30"/>
  <c r="O45" i="30"/>
  <c r="L74" i="30"/>
  <c r="L72" i="30"/>
  <c r="L70" i="30"/>
  <c r="L69" i="30"/>
  <c r="L61" i="30"/>
  <c r="L71" i="30"/>
  <c r="L50" i="30"/>
  <c r="L46" i="30"/>
  <c r="L73" i="30"/>
  <c r="L62" i="30"/>
  <c r="K46" i="30"/>
  <c r="L58" i="30"/>
  <c r="L53" i="30"/>
  <c r="K51" i="30"/>
  <c r="L75" i="30"/>
  <c r="L59" i="30"/>
  <c r="L41" i="30"/>
  <c r="L37" i="30"/>
  <c r="L33" i="30"/>
  <c r="L29" i="30"/>
  <c r="L60" i="30"/>
  <c r="L56" i="30"/>
  <c r="L54" i="30"/>
  <c r="L52" i="30"/>
  <c r="L48" i="30"/>
  <c r="T75" i="30"/>
  <c r="T73" i="30"/>
  <c r="T71" i="30"/>
  <c r="T69" i="30"/>
  <c r="T74" i="30"/>
  <c r="T62" i="30"/>
  <c r="T68" i="30"/>
  <c r="T46" i="30"/>
  <c r="T61" i="30"/>
  <c r="S46" i="30"/>
  <c r="T59" i="30"/>
  <c r="T55" i="30"/>
  <c r="T52" i="30"/>
  <c r="T48" i="30"/>
  <c r="T60" i="30"/>
  <c r="T56" i="30"/>
  <c r="T41" i="30"/>
  <c r="T37" i="30"/>
  <c r="T33" i="30"/>
  <c r="T29" i="30"/>
  <c r="T72" i="30"/>
  <c r="T57" i="30"/>
  <c r="T53" i="30"/>
  <c r="S51" i="30"/>
  <c r="S47" i="30"/>
  <c r="AB74" i="30"/>
  <c r="AB72" i="30"/>
  <c r="AB71" i="30"/>
  <c r="AB61" i="30"/>
  <c r="AB73" i="30"/>
  <c r="AB46" i="30"/>
  <c r="AB75" i="30"/>
  <c r="AA46" i="30"/>
  <c r="AB60" i="30"/>
  <c r="AB56" i="30"/>
  <c r="AB53" i="30"/>
  <c r="AA51" i="30"/>
  <c r="AA47" i="30"/>
  <c r="AB57" i="30"/>
  <c r="AB41" i="30"/>
  <c r="AB37" i="30"/>
  <c r="AB33" i="30"/>
  <c r="AB29" i="30"/>
  <c r="AB58" i="30"/>
  <c r="AB52" i="30"/>
  <c r="AB48" i="30"/>
  <c r="G17" i="30"/>
  <c r="K17" i="30"/>
  <c r="O17" i="30"/>
  <c r="S17" i="30"/>
  <c r="W17" i="30"/>
  <c r="AA17" i="30"/>
  <c r="J20" i="30"/>
  <c r="N20" i="30"/>
  <c r="R20" i="30"/>
  <c r="V20" i="30"/>
  <c r="Z20" i="30"/>
  <c r="AD20" i="30"/>
  <c r="G21" i="30"/>
  <c r="K21" i="30"/>
  <c r="O21" i="30"/>
  <c r="S21" i="30"/>
  <c r="W21" i="30"/>
  <c r="AA21" i="30"/>
  <c r="AA23" i="30"/>
  <c r="W23" i="30"/>
  <c r="AC23" i="30"/>
  <c r="Y23" i="30"/>
  <c r="I23" i="30"/>
  <c r="M23" i="30"/>
  <c r="Q23" i="30"/>
  <c r="U23" i="30"/>
  <c r="AB23" i="30"/>
  <c r="G24" i="30"/>
  <c r="O24" i="30"/>
  <c r="N25" i="30"/>
  <c r="V25" i="30"/>
  <c r="AD25" i="30"/>
  <c r="Q26" i="30"/>
  <c r="Y26" i="30"/>
  <c r="AB28" i="30"/>
  <c r="X28" i="30"/>
  <c r="T28" i="30"/>
  <c r="P28" i="30"/>
  <c r="L28" i="30"/>
  <c r="H28" i="30"/>
  <c r="AD28" i="30"/>
  <c r="Z28" i="30"/>
  <c r="V28" i="30"/>
  <c r="R28" i="30"/>
  <c r="N28" i="30"/>
  <c r="J28" i="30"/>
  <c r="K28" i="30"/>
  <c r="S28" i="30"/>
  <c r="AA28" i="30"/>
  <c r="N29" i="30"/>
  <c r="AD29" i="30"/>
  <c r="I32" i="30"/>
  <c r="Y32" i="30"/>
  <c r="N33" i="30"/>
  <c r="AD33" i="30"/>
  <c r="K34" i="30"/>
  <c r="AA34" i="30"/>
  <c r="T35" i="30"/>
  <c r="I36" i="30"/>
  <c r="N37" i="30"/>
  <c r="AD37" i="30"/>
  <c r="K38" i="30"/>
  <c r="AA38" i="30"/>
  <c r="T39" i="30"/>
  <c r="I40" i="30"/>
  <c r="Y40" i="30"/>
  <c r="N41" i="30"/>
  <c r="AD41" i="30"/>
  <c r="T43" i="30"/>
  <c r="I44" i="30"/>
  <c r="Y44" i="30"/>
  <c r="AK45" i="30"/>
  <c r="AL45" i="30"/>
  <c r="AD47" i="30"/>
  <c r="X48" i="30"/>
  <c r="T58" i="30"/>
  <c r="AB69" i="30"/>
  <c r="P74" i="30"/>
  <c r="P72" i="30"/>
  <c r="P75" i="30"/>
  <c r="P73" i="30"/>
  <c r="P71" i="30"/>
  <c r="P69" i="30"/>
  <c r="P62" i="30"/>
  <c r="P60" i="30"/>
  <c r="P59" i="30"/>
  <c r="P58" i="30"/>
  <c r="P57" i="30"/>
  <c r="P56" i="30"/>
  <c r="P46" i="30"/>
  <c r="O46" i="30"/>
  <c r="P52" i="30"/>
  <c r="P48" i="30"/>
  <c r="P41" i="30"/>
  <c r="P37" i="30"/>
  <c r="P33" i="30"/>
  <c r="P29" i="30"/>
  <c r="P65" i="30"/>
  <c r="I17" i="30"/>
  <c r="Q17" i="30"/>
  <c r="AC17" i="30"/>
  <c r="I21" i="30"/>
  <c r="U21" i="30"/>
  <c r="AB24" i="30"/>
  <c r="X24" i="30"/>
  <c r="T24" i="30"/>
  <c r="P24" i="30"/>
  <c r="L24" i="30"/>
  <c r="H24" i="30"/>
  <c r="AD24" i="30"/>
  <c r="Z24" i="30"/>
  <c r="V24" i="30"/>
  <c r="R24" i="30"/>
  <c r="N24" i="30"/>
  <c r="J24" i="30"/>
  <c r="S24" i="30"/>
  <c r="AA24" i="30"/>
  <c r="W28" i="30"/>
  <c r="AB36" i="30"/>
  <c r="X36" i="30"/>
  <c r="T36" i="30"/>
  <c r="P36" i="30"/>
  <c r="L36" i="30"/>
  <c r="H36" i="30"/>
  <c r="AA36" i="30"/>
  <c r="W36" i="30"/>
  <c r="S36" i="30"/>
  <c r="O36" i="30"/>
  <c r="K36" i="30"/>
  <c r="G36" i="30"/>
  <c r="AD36" i="30"/>
  <c r="Z36" i="30"/>
  <c r="V36" i="30"/>
  <c r="R36" i="30"/>
  <c r="N36" i="30"/>
  <c r="J36" i="30"/>
  <c r="Q36" i="30"/>
  <c r="X52" i="30"/>
  <c r="P61" i="30"/>
  <c r="H75" i="30"/>
  <c r="H73" i="30"/>
  <c r="H71" i="30"/>
  <c r="H69" i="30"/>
  <c r="H68" i="30"/>
  <c r="H67" i="30"/>
  <c r="H74" i="30"/>
  <c r="H72" i="30"/>
  <c r="H70" i="30"/>
  <c r="H64" i="30"/>
  <c r="H61" i="30"/>
  <c r="H60" i="30"/>
  <c r="H59" i="30"/>
  <c r="H58" i="30"/>
  <c r="H57" i="30"/>
  <c r="H56" i="30"/>
  <c r="G50" i="30"/>
  <c r="G46" i="30"/>
  <c r="H53" i="30"/>
  <c r="G51" i="30"/>
  <c r="H41" i="30"/>
  <c r="H37" i="30"/>
  <c r="H33" i="30"/>
  <c r="H29" i="30"/>
  <c r="H62" i="30"/>
  <c r="H46" i="30"/>
  <c r="J74" i="30"/>
  <c r="J73" i="30"/>
  <c r="J72" i="30"/>
  <c r="J71" i="30"/>
  <c r="J70" i="30"/>
  <c r="J69" i="30"/>
  <c r="J62" i="30"/>
  <c r="J61" i="30"/>
  <c r="J60" i="30"/>
  <c r="J59" i="30"/>
  <c r="J58" i="30"/>
  <c r="J57" i="30"/>
  <c r="J56" i="30"/>
  <c r="J67" i="30"/>
  <c r="J50" i="30"/>
  <c r="J46" i="30"/>
  <c r="J43" i="30"/>
  <c r="J39" i="30"/>
  <c r="J35" i="30"/>
  <c r="I55" i="30"/>
  <c r="R74" i="30"/>
  <c r="R73" i="30"/>
  <c r="R72" i="30"/>
  <c r="R71" i="30"/>
  <c r="R69" i="30"/>
  <c r="R62" i="30"/>
  <c r="R61" i="30"/>
  <c r="R60" i="30"/>
  <c r="R59" i="30"/>
  <c r="R58" i="30"/>
  <c r="R57" i="30"/>
  <c r="R56" i="30"/>
  <c r="Q54" i="30"/>
  <c r="R43" i="30"/>
  <c r="R39" i="30"/>
  <c r="R35" i="30"/>
  <c r="Z74" i="30"/>
  <c r="Z73" i="30"/>
  <c r="Z72" i="30"/>
  <c r="Z71" i="30"/>
  <c r="Z69" i="30"/>
  <c r="Z62" i="30"/>
  <c r="Z61" i="30"/>
  <c r="Z60" i="30"/>
  <c r="Z59" i="30"/>
  <c r="Z58" i="30"/>
  <c r="Z57" i="30"/>
  <c r="Z56" i="30"/>
  <c r="Z67" i="30"/>
  <c r="Z50" i="30"/>
  <c r="Z46" i="30"/>
  <c r="Z43" i="30"/>
  <c r="Z39" i="30"/>
  <c r="Z35" i="30"/>
  <c r="G16" i="30"/>
  <c r="H17" i="30"/>
  <c r="L17" i="30"/>
  <c r="P17" i="30"/>
  <c r="T17" i="30"/>
  <c r="X17" i="30"/>
  <c r="I18" i="30"/>
  <c r="M18" i="30"/>
  <c r="G20" i="30"/>
  <c r="K20" i="30"/>
  <c r="O20" i="30"/>
  <c r="S20" i="30"/>
  <c r="W20" i="30"/>
  <c r="H21" i="30"/>
  <c r="L21" i="30"/>
  <c r="P21" i="30"/>
  <c r="T21" i="30"/>
  <c r="X21" i="30"/>
  <c r="J23" i="30"/>
  <c r="N23" i="30"/>
  <c r="R23" i="30"/>
  <c r="V23" i="30"/>
  <c r="AD23" i="30"/>
  <c r="I24" i="30"/>
  <c r="Q24" i="30"/>
  <c r="Y24" i="30"/>
  <c r="AL24" i="30"/>
  <c r="AM24" i="30" s="1"/>
  <c r="H25" i="30"/>
  <c r="P25" i="30"/>
  <c r="X25" i="30"/>
  <c r="AD26" i="30"/>
  <c r="Z26" i="30"/>
  <c r="V26" i="30"/>
  <c r="R26" i="30"/>
  <c r="N26" i="30"/>
  <c r="J26" i="30"/>
  <c r="AB26" i="30"/>
  <c r="X26" i="30"/>
  <c r="T26" i="30"/>
  <c r="P26" i="30"/>
  <c r="L26" i="30"/>
  <c r="H26" i="30"/>
  <c r="K26" i="30"/>
  <c r="S26" i="30"/>
  <c r="AA26" i="30"/>
  <c r="J27" i="30"/>
  <c r="R27" i="30"/>
  <c r="M28" i="30"/>
  <c r="U28" i="30"/>
  <c r="AC28" i="30"/>
  <c r="AC29" i="30"/>
  <c r="R29" i="30"/>
  <c r="O30" i="30"/>
  <c r="AL30" i="30"/>
  <c r="AK30" i="30"/>
  <c r="H31" i="30"/>
  <c r="M32" i="30"/>
  <c r="AC32" i="30"/>
  <c r="AC33" i="30"/>
  <c r="R33" i="30"/>
  <c r="AL34" i="30"/>
  <c r="AK34" i="30"/>
  <c r="AM34" i="30" s="1"/>
  <c r="H35" i="30"/>
  <c r="X35" i="30"/>
  <c r="M36" i="30"/>
  <c r="AC36" i="30"/>
  <c r="AC37" i="30"/>
  <c r="R37" i="30"/>
  <c r="AD38" i="30"/>
  <c r="O38" i="30"/>
  <c r="AL38" i="30"/>
  <c r="AK38" i="30"/>
  <c r="H39" i="30"/>
  <c r="X39" i="30"/>
  <c r="M40" i="30"/>
  <c r="AC40" i="30"/>
  <c r="AC41" i="30"/>
  <c r="R41" i="30"/>
  <c r="AL42" i="30"/>
  <c r="AK42" i="30"/>
  <c r="AM42" i="30" s="1"/>
  <c r="H43" i="30"/>
  <c r="X43" i="30"/>
  <c r="M44" i="30"/>
  <c r="AD44" i="30"/>
  <c r="G45" i="30"/>
  <c r="AL51" i="30"/>
  <c r="AK51" i="30"/>
  <c r="AM51" i="30" s="1"/>
  <c r="H52" i="30"/>
  <c r="AA53" i="30"/>
  <c r="AB54" i="30"/>
  <c r="AB59" i="30"/>
  <c r="G25" i="30"/>
  <c r="K25" i="30"/>
  <c r="O25" i="30"/>
  <c r="S25" i="30"/>
  <c r="W25" i="30"/>
  <c r="AA25" i="30"/>
  <c r="I27" i="30"/>
  <c r="M27" i="30"/>
  <c r="G29" i="30"/>
  <c r="K29" i="30"/>
  <c r="O29" i="30"/>
  <c r="S29" i="30"/>
  <c r="W29" i="30"/>
  <c r="AA29" i="30"/>
  <c r="H30" i="30"/>
  <c r="L30" i="30"/>
  <c r="I31" i="30"/>
  <c r="M31" i="30"/>
  <c r="Q31" i="30"/>
  <c r="AC31" i="30"/>
  <c r="G33" i="30"/>
  <c r="K33" i="30"/>
  <c r="O33" i="30"/>
  <c r="S33" i="30"/>
  <c r="W33" i="30"/>
  <c r="AA33" i="30"/>
  <c r="L34" i="30"/>
  <c r="P34" i="30"/>
  <c r="AB34" i="30"/>
  <c r="I35" i="30"/>
  <c r="M35" i="30"/>
  <c r="Q35" i="30"/>
  <c r="U35" i="30"/>
  <c r="Y35" i="30"/>
  <c r="AC35" i="30"/>
  <c r="G37" i="30"/>
  <c r="K37" i="30"/>
  <c r="O37" i="30"/>
  <c r="S37" i="30"/>
  <c r="W37" i="30"/>
  <c r="AA37" i="30"/>
  <c r="H38" i="30"/>
  <c r="L38" i="30"/>
  <c r="P38" i="30"/>
  <c r="T38" i="30"/>
  <c r="X38" i="30"/>
  <c r="AB38" i="30"/>
  <c r="I39" i="30"/>
  <c r="M39" i="30"/>
  <c r="Q39" i="30"/>
  <c r="U39" i="30"/>
  <c r="Y39" i="30"/>
  <c r="AC39" i="30"/>
  <c r="G41" i="30"/>
  <c r="K41" i="30"/>
  <c r="O41" i="30"/>
  <c r="S41" i="30"/>
  <c r="W41" i="30"/>
  <c r="AA41" i="30"/>
  <c r="T42" i="30"/>
  <c r="X42" i="30"/>
  <c r="I43" i="30"/>
  <c r="M43" i="30"/>
  <c r="Q43" i="30"/>
  <c r="U43" i="30"/>
  <c r="Y43" i="30"/>
  <c r="AC43" i="30"/>
  <c r="I45" i="30"/>
  <c r="Q45" i="30"/>
  <c r="M49" i="30"/>
  <c r="AC50" i="30"/>
  <c r="AA58" i="30"/>
  <c r="AA63" i="30"/>
  <c r="W63" i="30"/>
  <c r="S63" i="30"/>
  <c r="O63" i="30"/>
  <c r="K63" i="30"/>
  <c r="G63" i="30"/>
  <c r="AD63" i="30"/>
  <c r="Y63" i="30"/>
  <c r="T63" i="30"/>
  <c r="N63" i="30"/>
  <c r="I63" i="30"/>
  <c r="AC63" i="30"/>
  <c r="X63" i="30"/>
  <c r="R63" i="30"/>
  <c r="M63" i="30"/>
  <c r="H63" i="30"/>
  <c r="AB63" i="30"/>
  <c r="V63" i="30"/>
  <c r="Q63" i="30"/>
  <c r="L63" i="30"/>
  <c r="P63" i="30"/>
  <c r="J63" i="30"/>
  <c r="Z63" i="30"/>
  <c r="I30" i="30"/>
  <c r="M30" i="30"/>
  <c r="Q30" i="30"/>
  <c r="U30" i="30"/>
  <c r="AC34" i="30"/>
  <c r="I38" i="30"/>
  <c r="M38" i="30"/>
  <c r="Q38" i="30"/>
  <c r="U38" i="30"/>
  <c r="Y38" i="30"/>
  <c r="AC38" i="30"/>
  <c r="I42" i="30"/>
  <c r="M42" i="30"/>
  <c r="AB45" i="30"/>
  <c r="X45" i="30"/>
  <c r="T45" i="30"/>
  <c r="P45" i="30"/>
  <c r="L45" i="30"/>
  <c r="H45" i="30"/>
  <c r="AD45" i="30"/>
  <c r="Z45" i="30"/>
  <c r="V45" i="30"/>
  <c r="R45" i="30"/>
  <c r="N45" i="30"/>
  <c r="J45" i="30"/>
  <c r="K45" i="30"/>
  <c r="S45" i="30"/>
  <c r="AA45" i="30"/>
  <c r="AA48" i="30"/>
  <c r="H49" i="30"/>
  <c r="AA49" i="30"/>
  <c r="W49" i="30"/>
  <c r="J49" i="30"/>
  <c r="Q49" i="30"/>
  <c r="AA52" i="30"/>
  <c r="AA57" i="30"/>
  <c r="AA61" i="30"/>
  <c r="AD64" i="30"/>
  <c r="I25" i="30"/>
  <c r="M25" i="30"/>
  <c r="Q25" i="30"/>
  <c r="U25" i="30"/>
  <c r="Y25" i="30"/>
  <c r="W27" i="30"/>
  <c r="I29" i="30"/>
  <c r="M29" i="30"/>
  <c r="Q29" i="30"/>
  <c r="U29" i="30"/>
  <c r="Y29" i="30"/>
  <c r="K31" i="30"/>
  <c r="I33" i="30"/>
  <c r="M33" i="30"/>
  <c r="Q33" i="30"/>
  <c r="U33" i="30"/>
  <c r="Y33" i="30"/>
  <c r="J34" i="30"/>
  <c r="V34" i="30"/>
  <c r="G35" i="30"/>
  <c r="K35" i="30"/>
  <c r="O35" i="30"/>
  <c r="S35" i="30"/>
  <c r="W35" i="30"/>
  <c r="I37" i="30"/>
  <c r="M37" i="30"/>
  <c r="Q37" i="30"/>
  <c r="U37" i="30"/>
  <c r="Y37" i="30"/>
  <c r="J38" i="30"/>
  <c r="N38" i="30"/>
  <c r="R38" i="30"/>
  <c r="V38" i="30"/>
  <c r="Z38" i="30"/>
  <c r="G39" i="30"/>
  <c r="K39" i="30"/>
  <c r="O39" i="30"/>
  <c r="S39" i="30"/>
  <c r="W39" i="30"/>
  <c r="I41" i="30"/>
  <c r="M41" i="30"/>
  <c r="Q41" i="30"/>
  <c r="U41" i="30"/>
  <c r="Y41" i="30"/>
  <c r="G43" i="30"/>
  <c r="K43" i="30"/>
  <c r="O43" i="30"/>
  <c r="S43" i="30"/>
  <c r="W43" i="30"/>
  <c r="M45" i="30"/>
  <c r="U45" i="30"/>
  <c r="AC45" i="30"/>
  <c r="AC46" i="30"/>
  <c r="AA56" i="30"/>
  <c r="AA60" i="30"/>
  <c r="U63" i="30"/>
  <c r="I48" i="30"/>
  <c r="M48" i="30"/>
  <c r="Q48" i="30"/>
  <c r="U48" i="30"/>
  <c r="Y48" i="30"/>
  <c r="AC48" i="30"/>
  <c r="H51" i="30"/>
  <c r="L51" i="30"/>
  <c r="P51" i="30"/>
  <c r="T51" i="30"/>
  <c r="X51" i="30"/>
  <c r="AB51" i="30"/>
  <c r="I52" i="30"/>
  <c r="M52" i="30"/>
  <c r="Q52" i="30"/>
  <c r="U52" i="30"/>
  <c r="Y52" i="30"/>
  <c r="AC52" i="30"/>
  <c r="I53" i="30"/>
  <c r="M53" i="30"/>
  <c r="Q53" i="30"/>
  <c r="U53" i="30"/>
  <c r="Y53" i="30"/>
  <c r="AC53" i="30"/>
  <c r="AA54" i="30"/>
  <c r="W54" i="30"/>
  <c r="S54" i="30"/>
  <c r="O54" i="30"/>
  <c r="I54" i="30"/>
  <c r="M54" i="30"/>
  <c r="R54" i="30"/>
  <c r="X54" i="30"/>
  <c r="AC54" i="30"/>
  <c r="AA55" i="30"/>
  <c r="W55" i="30"/>
  <c r="S55" i="30"/>
  <c r="O55" i="30"/>
  <c r="K55" i="30"/>
  <c r="G55" i="30"/>
  <c r="AC55" i="30"/>
  <c r="Y55" i="30"/>
  <c r="U55" i="30"/>
  <c r="J55" i="30"/>
  <c r="P55" i="30"/>
  <c r="V55" i="30"/>
  <c r="AD55" i="30"/>
  <c r="AA65" i="30"/>
  <c r="W65" i="30"/>
  <c r="S65" i="30"/>
  <c r="O65" i="30"/>
  <c r="K65" i="30"/>
  <c r="G65" i="30"/>
  <c r="AC65" i="30"/>
  <c r="Y65" i="30"/>
  <c r="T65" i="30"/>
  <c r="N65" i="30"/>
  <c r="I65" i="30"/>
  <c r="AD65" i="30"/>
  <c r="X65" i="30"/>
  <c r="R65" i="30"/>
  <c r="M65" i="30"/>
  <c r="H65" i="30"/>
  <c r="AB65" i="30"/>
  <c r="V65" i="30"/>
  <c r="Q65" i="30"/>
  <c r="L65" i="30"/>
  <c r="U65" i="30"/>
  <c r="J48" i="30"/>
  <c r="N48" i="30"/>
  <c r="R48" i="30"/>
  <c r="V48" i="30"/>
  <c r="Z48" i="30"/>
  <c r="AD48" i="30"/>
  <c r="AK50" i="30"/>
  <c r="AM50" i="30" s="1"/>
  <c r="I51" i="30"/>
  <c r="M51" i="30"/>
  <c r="Q51" i="30"/>
  <c r="U51" i="30"/>
  <c r="Y51" i="30"/>
  <c r="AC51" i="30"/>
  <c r="J52" i="30"/>
  <c r="N52" i="30"/>
  <c r="R52" i="30"/>
  <c r="V52" i="30"/>
  <c r="Z52" i="30"/>
  <c r="AD52" i="30"/>
  <c r="J53" i="30"/>
  <c r="N53" i="30"/>
  <c r="R53" i="30"/>
  <c r="V53" i="30"/>
  <c r="Z53" i="30"/>
  <c r="AD53" i="30"/>
  <c r="J54" i="30"/>
  <c r="N54" i="30"/>
  <c r="T54" i="30"/>
  <c r="Y54" i="30"/>
  <c r="AD54" i="30"/>
  <c r="L55" i="30"/>
  <c r="Q55" i="30"/>
  <c r="X55" i="30"/>
  <c r="Z65" i="30"/>
  <c r="I46" i="30"/>
  <c r="M46" i="30"/>
  <c r="Q46" i="30"/>
  <c r="U46" i="30"/>
  <c r="Y46" i="30"/>
  <c r="G48" i="30"/>
  <c r="K48" i="30"/>
  <c r="O48" i="30"/>
  <c r="S48" i="30"/>
  <c r="W48" i="30"/>
  <c r="I50" i="30"/>
  <c r="M50" i="30"/>
  <c r="J51" i="30"/>
  <c r="N51" i="30"/>
  <c r="R51" i="30"/>
  <c r="V51" i="30"/>
  <c r="Z51" i="30"/>
  <c r="G52" i="30"/>
  <c r="K52" i="30"/>
  <c r="O52" i="30"/>
  <c r="S52" i="30"/>
  <c r="W52" i="30"/>
  <c r="G53" i="30"/>
  <c r="K53" i="30"/>
  <c r="O53" i="30"/>
  <c r="S53" i="30"/>
  <c r="W53" i="30"/>
  <c r="G54" i="30"/>
  <c r="K54" i="30"/>
  <c r="P54" i="30"/>
  <c r="U54" i="30"/>
  <c r="Z54" i="30"/>
  <c r="H55" i="30"/>
  <c r="M55" i="30"/>
  <c r="R55" i="30"/>
  <c r="Z55" i="30"/>
  <c r="J65" i="30"/>
  <c r="I56" i="30"/>
  <c r="M56" i="30"/>
  <c r="Q56" i="30"/>
  <c r="U56" i="30"/>
  <c r="Y56" i="30"/>
  <c r="AC56" i="30"/>
  <c r="I57" i="30"/>
  <c r="M57" i="30"/>
  <c r="Q57" i="30"/>
  <c r="U57" i="30"/>
  <c r="Y57" i="30"/>
  <c r="AC57" i="30"/>
  <c r="I58" i="30"/>
  <c r="M58" i="30"/>
  <c r="Q58" i="30"/>
  <c r="U58" i="30"/>
  <c r="Y58" i="30"/>
  <c r="AC58" i="30"/>
  <c r="I59" i="30"/>
  <c r="M59" i="30"/>
  <c r="Q59" i="30"/>
  <c r="U59" i="30"/>
  <c r="Y59" i="30"/>
  <c r="AC59" i="30"/>
  <c r="I60" i="30"/>
  <c r="M60" i="30"/>
  <c r="Q60" i="30"/>
  <c r="U60" i="30"/>
  <c r="Y60" i="30"/>
  <c r="AC60" i="30"/>
  <c r="I61" i="30"/>
  <c r="M61" i="30"/>
  <c r="Q61" i="30"/>
  <c r="U61" i="30"/>
  <c r="Y61" i="30"/>
  <c r="AC61" i="30"/>
  <c r="AA62" i="30"/>
  <c r="I62" i="30"/>
  <c r="M62" i="30"/>
  <c r="Q62" i="30"/>
  <c r="U62" i="30"/>
  <c r="Y62" i="30"/>
  <c r="AD62" i="30"/>
  <c r="I64" i="30"/>
  <c r="N64" i="30"/>
  <c r="T64" i="30"/>
  <c r="Y64" i="30"/>
  <c r="AA67" i="30"/>
  <c r="AA69" i="30"/>
  <c r="AA71" i="30"/>
  <c r="AA73" i="30"/>
  <c r="AA75" i="30"/>
  <c r="AA64" i="30"/>
  <c r="W64" i="30"/>
  <c r="S64" i="30"/>
  <c r="O64" i="30"/>
  <c r="K64" i="30"/>
  <c r="G64" i="30"/>
  <c r="J64" i="30"/>
  <c r="P64" i="30"/>
  <c r="U64" i="30"/>
  <c r="Z64" i="30"/>
  <c r="G56" i="30"/>
  <c r="K56" i="30"/>
  <c r="O56" i="30"/>
  <c r="S56" i="30"/>
  <c r="W56" i="30"/>
  <c r="G57" i="30"/>
  <c r="K57" i="30"/>
  <c r="O57" i="30"/>
  <c r="S57" i="30"/>
  <c r="W57" i="30"/>
  <c r="G58" i="30"/>
  <c r="K58" i="30"/>
  <c r="O58" i="30"/>
  <c r="S58" i="30"/>
  <c r="W58" i="30"/>
  <c r="G59" i="30"/>
  <c r="K59" i="30"/>
  <c r="O59" i="30"/>
  <c r="S59" i="30"/>
  <c r="W59" i="30"/>
  <c r="G60" i="30"/>
  <c r="K60" i="30"/>
  <c r="O60" i="30"/>
  <c r="S60" i="30"/>
  <c r="W60" i="30"/>
  <c r="G61" i="30"/>
  <c r="K61" i="30"/>
  <c r="O61" i="30"/>
  <c r="S61" i="30"/>
  <c r="W61" i="30"/>
  <c r="G62" i="30"/>
  <c r="K62" i="30"/>
  <c r="O62" i="30"/>
  <c r="S62" i="30"/>
  <c r="W62" i="30"/>
  <c r="AB62" i="30"/>
  <c r="L64" i="30"/>
  <c r="Q64" i="30"/>
  <c r="V64" i="30"/>
  <c r="AB64" i="30"/>
  <c r="AA70" i="30"/>
  <c r="AA72" i="30"/>
  <c r="AA74" i="30"/>
  <c r="I67" i="30"/>
  <c r="Y67" i="30"/>
  <c r="I69" i="30"/>
  <c r="M69" i="30"/>
  <c r="Q69" i="30"/>
  <c r="U69" i="30"/>
  <c r="Y69" i="30"/>
  <c r="AC69" i="30"/>
  <c r="I71" i="30"/>
  <c r="M71" i="30"/>
  <c r="Q71" i="30"/>
  <c r="U71" i="30"/>
  <c r="Y71" i="30"/>
  <c r="AC71" i="30"/>
  <c r="I72" i="30"/>
  <c r="M72" i="30"/>
  <c r="Q72" i="30"/>
  <c r="U72" i="30"/>
  <c r="Y72" i="30"/>
  <c r="AC72" i="30"/>
  <c r="I73" i="30"/>
  <c r="M73" i="30"/>
  <c r="Q73" i="30"/>
  <c r="U73" i="30"/>
  <c r="Y73" i="30"/>
  <c r="AC73" i="30"/>
  <c r="I74" i="30"/>
  <c r="M74" i="30"/>
  <c r="Q74" i="30"/>
  <c r="U74" i="30"/>
  <c r="Y74" i="30"/>
  <c r="AC74" i="30"/>
  <c r="I75" i="30"/>
  <c r="M75" i="30"/>
  <c r="Q75" i="30"/>
  <c r="U75" i="30"/>
  <c r="Y75" i="30"/>
  <c r="AC75" i="30"/>
  <c r="J75" i="30"/>
  <c r="N75" i="30"/>
  <c r="R75" i="30"/>
  <c r="V75" i="30"/>
  <c r="Z75" i="30"/>
  <c r="AD75" i="30"/>
  <c r="S67" i="30"/>
  <c r="G69" i="30"/>
  <c r="K69" i="30"/>
  <c r="O69" i="30"/>
  <c r="S69" i="30"/>
  <c r="W69" i="30"/>
  <c r="S70" i="30"/>
  <c r="G71" i="30"/>
  <c r="K71" i="30"/>
  <c r="O71" i="30"/>
  <c r="S71" i="30"/>
  <c r="W71" i="30"/>
  <c r="G72" i="30"/>
  <c r="K72" i="30"/>
  <c r="O72" i="30"/>
  <c r="S72" i="30"/>
  <c r="W72" i="30"/>
  <c r="G73" i="30"/>
  <c r="K73" i="30"/>
  <c r="O73" i="30"/>
  <c r="S73" i="30"/>
  <c r="W73" i="30"/>
  <c r="G74" i="30"/>
  <c r="K74" i="30"/>
  <c r="O74" i="30"/>
  <c r="S74" i="30"/>
  <c r="W74" i="30"/>
  <c r="G75" i="30"/>
  <c r="K75" i="30"/>
  <c r="O75" i="30"/>
  <c r="S75" i="30"/>
  <c r="W75" i="30"/>
  <c r="P74" i="29"/>
  <c r="P72" i="29"/>
  <c r="P70" i="29"/>
  <c r="P75" i="29"/>
  <c r="P73" i="29"/>
  <c r="P71" i="29"/>
  <c r="P69" i="29"/>
  <c r="P62" i="29"/>
  <c r="P60" i="29"/>
  <c r="P58" i="29"/>
  <c r="P56" i="29"/>
  <c r="P55" i="29"/>
  <c r="P50" i="29"/>
  <c r="P61" i="29"/>
  <c r="P59" i="29"/>
  <c r="P57" i="29"/>
  <c r="O50" i="29"/>
  <c r="P67" i="29"/>
  <c r="P63" i="29"/>
  <c r="P48" i="29"/>
  <c r="O43" i="29"/>
  <c r="O51" i="29"/>
  <c r="P37" i="29"/>
  <c r="P33" i="29"/>
  <c r="P29" i="29"/>
  <c r="O47" i="29"/>
  <c r="P42" i="29"/>
  <c r="Q17" i="29"/>
  <c r="Y17" i="29"/>
  <c r="X20" i="29"/>
  <c r="R21" i="29"/>
  <c r="Z21" i="29"/>
  <c r="O24" i="29"/>
  <c r="O41" i="29"/>
  <c r="N62" i="29"/>
  <c r="N61" i="29"/>
  <c r="N60" i="29"/>
  <c r="N59" i="29"/>
  <c r="N58" i="29"/>
  <c r="N57" i="29"/>
  <c r="N56" i="29"/>
  <c r="N55" i="29"/>
  <c r="N52" i="29"/>
  <c r="N48" i="29"/>
  <c r="N44" i="29"/>
  <c r="M49" i="29"/>
  <c r="M43" i="29"/>
  <c r="N31" i="29"/>
  <c r="N27" i="29"/>
  <c r="N50" i="29"/>
  <c r="V62" i="29"/>
  <c r="V61" i="29"/>
  <c r="V60" i="29"/>
  <c r="V59" i="29"/>
  <c r="V58" i="29"/>
  <c r="V57" i="29"/>
  <c r="V56" i="29"/>
  <c r="V55" i="29"/>
  <c r="V48" i="29"/>
  <c r="V50" i="29"/>
  <c r="V44" i="29"/>
  <c r="U43" i="29"/>
  <c r="V39" i="29"/>
  <c r="V31" i="29"/>
  <c r="V27" i="29"/>
  <c r="U52" i="29"/>
  <c r="AD61" i="29"/>
  <c r="AD60" i="29"/>
  <c r="AD59" i="29"/>
  <c r="AD58" i="29"/>
  <c r="AD57" i="29"/>
  <c r="AC64" i="29"/>
  <c r="AC62" i="29"/>
  <c r="AD56" i="29"/>
  <c r="AD55" i="29"/>
  <c r="AC52" i="29"/>
  <c r="AD48" i="29"/>
  <c r="AD44" i="29"/>
  <c r="AC53" i="29"/>
  <c r="AC49" i="29"/>
  <c r="AC43" i="29"/>
  <c r="AD35" i="29"/>
  <c r="AD31" i="29"/>
  <c r="AD27" i="29"/>
  <c r="AD50" i="29"/>
  <c r="J17" i="29"/>
  <c r="N17" i="29"/>
  <c r="R17" i="29"/>
  <c r="V17" i="29"/>
  <c r="Z17" i="29"/>
  <c r="AD17" i="29"/>
  <c r="G18" i="29"/>
  <c r="K18" i="29"/>
  <c r="O18" i="29"/>
  <c r="W18" i="29"/>
  <c r="AK19" i="29"/>
  <c r="AM19" i="29" s="1"/>
  <c r="I20" i="29"/>
  <c r="M20" i="29"/>
  <c r="Q20" i="29"/>
  <c r="U20" i="29"/>
  <c r="Y20" i="29"/>
  <c r="AC20" i="29"/>
  <c r="L21" i="29"/>
  <c r="T21" i="29"/>
  <c r="G22" i="29"/>
  <c r="O22" i="29"/>
  <c r="W22" i="29"/>
  <c r="AM22" i="29"/>
  <c r="N23" i="29"/>
  <c r="V23" i="29"/>
  <c r="AD23" i="29"/>
  <c r="I24" i="29"/>
  <c r="Q24" i="29"/>
  <c r="AL24" i="29"/>
  <c r="AD26" i="29"/>
  <c r="Z26" i="29"/>
  <c r="V26" i="29"/>
  <c r="R26" i="29"/>
  <c r="N26" i="29"/>
  <c r="J26" i="29"/>
  <c r="AC26" i="29"/>
  <c r="Y26" i="29"/>
  <c r="U26" i="29"/>
  <c r="Q26" i="29"/>
  <c r="M26" i="29"/>
  <c r="I26" i="29"/>
  <c r="AB26" i="29"/>
  <c r="X26" i="29"/>
  <c r="T26" i="29"/>
  <c r="P26" i="29"/>
  <c r="L26" i="29"/>
  <c r="H26" i="29"/>
  <c r="O26" i="29"/>
  <c r="AL26" i="29"/>
  <c r="AK26" i="29"/>
  <c r="H27" i="29"/>
  <c r="X27" i="29"/>
  <c r="M28" i="29"/>
  <c r="AC29" i="29"/>
  <c r="R29" i="29"/>
  <c r="AD30" i="29"/>
  <c r="O30" i="29"/>
  <c r="AL30" i="29"/>
  <c r="AK30" i="29"/>
  <c r="AM30" i="29" s="1"/>
  <c r="H31" i="29"/>
  <c r="X31" i="29"/>
  <c r="M32" i="29"/>
  <c r="AC33" i="29"/>
  <c r="R33" i="29"/>
  <c r="AL34" i="29"/>
  <c r="AK34" i="29"/>
  <c r="AM34" i="29" s="1"/>
  <c r="H35" i="29"/>
  <c r="X35" i="29"/>
  <c r="AC37" i="29"/>
  <c r="R37" i="29"/>
  <c r="AD38" i="29"/>
  <c r="O38" i="29"/>
  <c r="AL38" i="29"/>
  <c r="AK38" i="29"/>
  <c r="AM38" i="29" s="1"/>
  <c r="M40" i="29"/>
  <c r="Y41" i="29"/>
  <c r="W41" i="29"/>
  <c r="Z50" i="29"/>
  <c r="J55" i="29"/>
  <c r="M64" i="29"/>
  <c r="X75" i="29"/>
  <c r="X73" i="29"/>
  <c r="X71" i="29"/>
  <c r="X69" i="29"/>
  <c r="X74" i="29"/>
  <c r="X72" i="29"/>
  <c r="X70" i="29"/>
  <c r="X61" i="29"/>
  <c r="X59" i="29"/>
  <c r="X57" i="29"/>
  <c r="X56" i="29"/>
  <c r="X55" i="29"/>
  <c r="X64" i="29"/>
  <c r="X52" i="29"/>
  <c r="X50" i="29"/>
  <c r="X46" i="29"/>
  <c r="X62" i="29"/>
  <c r="X60" i="29"/>
  <c r="X58" i="29"/>
  <c r="W50" i="29"/>
  <c r="W47" i="29"/>
  <c r="W43" i="29"/>
  <c r="X53" i="29"/>
  <c r="X37" i="29"/>
  <c r="X33" i="29"/>
  <c r="X29" i="29"/>
  <c r="X48" i="29"/>
  <c r="X42" i="29"/>
  <c r="M17" i="29"/>
  <c r="P20" i="29"/>
  <c r="AC21" i="29"/>
  <c r="Y21" i="29"/>
  <c r="U21" i="29"/>
  <c r="Q21" i="29"/>
  <c r="M21" i="29"/>
  <c r="I21" i="29"/>
  <c r="AA21" i="29"/>
  <c r="W21" i="29"/>
  <c r="S21" i="29"/>
  <c r="O21" i="29"/>
  <c r="K21" i="29"/>
  <c r="AM24" i="29"/>
  <c r="L74" i="29"/>
  <c r="L72" i="29"/>
  <c r="L70" i="29"/>
  <c r="L69" i="29"/>
  <c r="L71" i="29"/>
  <c r="L62" i="29"/>
  <c r="L60" i="29"/>
  <c r="L58" i="29"/>
  <c r="L50" i="29"/>
  <c r="L46" i="29"/>
  <c r="L73" i="29"/>
  <c r="L56" i="29"/>
  <c r="L55" i="29"/>
  <c r="K50" i="29"/>
  <c r="L52" i="29"/>
  <c r="L42" i="29"/>
  <c r="K39" i="29"/>
  <c r="L75" i="29"/>
  <c r="L57" i="29"/>
  <c r="L48" i="29"/>
  <c r="L37" i="29"/>
  <c r="L33" i="29"/>
  <c r="L29" i="29"/>
  <c r="L59" i="29"/>
  <c r="K51" i="29"/>
  <c r="T75" i="29"/>
  <c r="T73" i="29"/>
  <c r="T71" i="29"/>
  <c r="T69" i="29"/>
  <c r="T74" i="29"/>
  <c r="T61" i="29"/>
  <c r="T59" i="29"/>
  <c r="T57" i="29"/>
  <c r="T50" i="29"/>
  <c r="T46" i="29"/>
  <c r="T70" i="29"/>
  <c r="T56" i="29"/>
  <c r="T55" i="29"/>
  <c r="S50" i="29"/>
  <c r="T60" i="29"/>
  <c r="S51" i="29"/>
  <c r="T42" i="29"/>
  <c r="T62" i="29"/>
  <c r="S47" i="29"/>
  <c r="T37" i="29"/>
  <c r="T33" i="29"/>
  <c r="T29" i="29"/>
  <c r="T72" i="29"/>
  <c r="AB74" i="29"/>
  <c r="AB72" i="29"/>
  <c r="AB70" i="29"/>
  <c r="AB71" i="29"/>
  <c r="AB73" i="29"/>
  <c r="AB60" i="29"/>
  <c r="AB58" i="29"/>
  <c r="AB50" i="29"/>
  <c r="AB75" i="29"/>
  <c r="AB56" i="29"/>
  <c r="AB55" i="29"/>
  <c r="AA50" i="29"/>
  <c r="AB57" i="29"/>
  <c r="AB42" i="29"/>
  <c r="AB59" i="29"/>
  <c r="AB48" i="29"/>
  <c r="AB37" i="29"/>
  <c r="AB33" i="29"/>
  <c r="AB29" i="29"/>
  <c r="AB61" i="29"/>
  <c r="AA51" i="29"/>
  <c r="G17" i="29"/>
  <c r="K17" i="29"/>
  <c r="O17" i="29"/>
  <c r="S17" i="29"/>
  <c r="W17" i="29"/>
  <c r="AA17" i="29"/>
  <c r="L18" i="29"/>
  <c r="P18" i="29"/>
  <c r="T18" i="29"/>
  <c r="X18" i="29"/>
  <c r="AB18" i="29"/>
  <c r="G21" i="29"/>
  <c r="N21" i="29"/>
  <c r="V21" i="29"/>
  <c r="AD21" i="29"/>
  <c r="H23" i="29"/>
  <c r="P23" i="29"/>
  <c r="X23" i="29"/>
  <c r="AB24" i="29"/>
  <c r="X24" i="29"/>
  <c r="T24" i="29"/>
  <c r="P24" i="29"/>
  <c r="L24" i="29"/>
  <c r="H24" i="29"/>
  <c r="AD24" i="29"/>
  <c r="Z24" i="29"/>
  <c r="V24" i="29"/>
  <c r="R24" i="29"/>
  <c r="N24" i="29"/>
  <c r="J24" i="29"/>
  <c r="K24" i="29"/>
  <c r="S24" i="29"/>
  <c r="AA24" i="29"/>
  <c r="J25" i="29"/>
  <c r="S26" i="29"/>
  <c r="L27" i="29"/>
  <c r="AB27" i="29"/>
  <c r="AB28" i="29"/>
  <c r="X28" i="29"/>
  <c r="T28" i="29"/>
  <c r="P28" i="29"/>
  <c r="L28" i="29"/>
  <c r="H28" i="29"/>
  <c r="AA28" i="29"/>
  <c r="W28" i="29"/>
  <c r="S28" i="29"/>
  <c r="O28" i="29"/>
  <c r="K28" i="29"/>
  <c r="G28" i="29"/>
  <c r="AD28" i="29"/>
  <c r="Z28" i="29"/>
  <c r="V28" i="29"/>
  <c r="R28" i="29"/>
  <c r="N28" i="29"/>
  <c r="J28" i="29"/>
  <c r="Q28" i="29"/>
  <c r="V29" i="29"/>
  <c r="S30" i="29"/>
  <c r="L31" i="29"/>
  <c r="AB31" i="29"/>
  <c r="AB32" i="29"/>
  <c r="X32" i="29"/>
  <c r="T32" i="29"/>
  <c r="P32" i="29"/>
  <c r="L32" i="29"/>
  <c r="H32" i="29"/>
  <c r="AA32" i="29"/>
  <c r="W32" i="29"/>
  <c r="S32" i="29"/>
  <c r="O32" i="29"/>
  <c r="K32" i="29"/>
  <c r="G32" i="29"/>
  <c r="AD32" i="29"/>
  <c r="Z32" i="29"/>
  <c r="V32" i="29"/>
  <c r="R32" i="29"/>
  <c r="N32" i="29"/>
  <c r="J32" i="29"/>
  <c r="Q32" i="29"/>
  <c r="V33" i="29"/>
  <c r="S34" i="29"/>
  <c r="L35" i="29"/>
  <c r="AB35" i="29"/>
  <c r="AB36" i="29"/>
  <c r="X36" i="29"/>
  <c r="T36" i="29"/>
  <c r="S36" i="29"/>
  <c r="O36" i="29"/>
  <c r="G36" i="29"/>
  <c r="AD36" i="29"/>
  <c r="Z36" i="29"/>
  <c r="V36" i="29"/>
  <c r="V37" i="29"/>
  <c r="S38" i="29"/>
  <c r="AB40" i="29"/>
  <c r="X40" i="29"/>
  <c r="T40" i="29"/>
  <c r="P40" i="29"/>
  <c r="L40" i="29"/>
  <c r="H40" i="29"/>
  <c r="AA40" i="29"/>
  <c r="W40" i="29"/>
  <c r="S40" i="29"/>
  <c r="O40" i="29"/>
  <c r="K40" i="29"/>
  <c r="G40" i="29"/>
  <c r="AD40" i="29"/>
  <c r="Z40" i="29"/>
  <c r="V40" i="29"/>
  <c r="R40" i="29"/>
  <c r="N40" i="29"/>
  <c r="J40" i="29"/>
  <c r="Q40" i="29"/>
  <c r="AK41" i="29"/>
  <c r="AL41" i="29"/>
  <c r="N42" i="29"/>
  <c r="I43" i="29"/>
  <c r="AA47" i="29"/>
  <c r="U49" i="29"/>
  <c r="P52" i="29"/>
  <c r="P54" i="29"/>
  <c r="AB69" i="29"/>
  <c r="I17" i="29"/>
  <c r="U17" i="29"/>
  <c r="AC17" i="29"/>
  <c r="J21" i="29"/>
  <c r="W24" i="29"/>
  <c r="H75" i="29"/>
  <c r="H73" i="29"/>
  <c r="H71" i="29"/>
  <c r="H69" i="29"/>
  <c r="H74" i="29"/>
  <c r="H72" i="29"/>
  <c r="H70" i="29"/>
  <c r="H67" i="29"/>
  <c r="H64" i="29"/>
  <c r="H61" i="29"/>
  <c r="H59" i="29"/>
  <c r="H57" i="29"/>
  <c r="H56" i="29"/>
  <c r="H55" i="29"/>
  <c r="H50" i="29"/>
  <c r="H46" i="29"/>
  <c r="H62" i="29"/>
  <c r="H60" i="29"/>
  <c r="H58" i="29"/>
  <c r="G50" i="29"/>
  <c r="H53" i="29"/>
  <c r="G47" i="29"/>
  <c r="G43" i="29"/>
  <c r="H66" i="29"/>
  <c r="H52" i="29"/>
  <c r="H37" i="29"/>
  <c r="H33" i="29"/>
  <c r="H29" i="29"/>
  <c r="H48" i="29"/>
  <c r="H42" i="29"/>
  <c r="J62" i="29"/>
  <c r="J61" i="29"/>
  <c r="J60" i="29"/>
  <c r="J59" i="29"/>
  <c r="J58" i="29"/>
  <c r="J57" i="29"/>
  <c r="J52" i="29"/>
  <c r="J48" i="29"/>
  <c r="J56" i="29"/>
  <c r="J46" i="29"/>
  <c r="J42" i="29"/>
  <c r="J31" i="29"/>
  <c r="J27" i="29"/>
  <c r="J65" i="29"/>
  <c r="R62" i="29"/>
  <c r="R61" i="29"/>
  <c r="R60" i="29"/>
  <c r="R59" i="29"/>
  <c r="R58" i="29"/>
  <c r="R57" i="29"/>
  <c r="R52" i="29"/>
  <c r="R48" i="29"/>
  <c r="R64" i="29"/>
  <c r="R50" i="29"/>
  <c r="R42" i="29"/>
  <c r="R35" i="29"/>
  <c r="R31" i="29"/>
  <c r="R27" i="29"/>
  <c r="R55" i="29"/>
  <c r="R53" i="29"/>
  <c r="Z62" i="29"/>
  <c r="Z61" i="29"/>
  <c r="Z60" i="29"/>
  <c r="Z59" i="29"/>
  <c r="Z58" i="29"/>
  <c r="Z57" i="29"/>
  <c r="Z48" i="29"/>
  <c r="Z55" i="29"/>
  <c r="Z52" i="29"/>
  <c r="Z42" i="29"/>
  <c r="Z39" i="29"/>
  <c r="Z31" i="29"/>
  <c r="Z27" i="29"/>
  <c r="Z56" i="29"/>
  <c r="G16" i="29"/>
  <c r="K16" i="29"/>
  <c r="O16" i="29"/>
  <c r="S16" i="29"/>
  <c r="H17" i="29"/>
  <c r="L17" i="29"/>
  <c r="P17" i="29"/>
  <c r="T17" i="29"/>
  <c r="X17" i="29"/>
  <c r="I18" i="29"/>
  <c r="M18" i="29"/>
  <c r="Q18" i="29"/>
  <c r="U18" i="29"/>
  <c r="Y18" i="29"/>
  <c r="J19" i="29"/>
  <c r="G20" i="29"/>
  <c r="K20" i="29"/>
  <c r="O20" i="29"/>
  <c r="S20" i="29"/>
  <c r="W20" i="29"/>
  <c r="H21" i="29"/>
  <c r="P21" i="29"/>
  <c r="X21" i="29"/>
  <c r="AD22" i="29"/>
  <c r="Z22" i="29"/>
  <c r="V22" i="29"/>
  <c r="R22" i="29"/>
  <c r="N22" i="29"/>
  <c r="J22" i="29"/>
  <c r="AB22" i="29"/>
  <c r="X22" i="29"/>
  <c r="T22" i="29"/>
  <c r="P22" i="29"/>
  <c r="L22" i="29"/>
  <c r="H22" i="29"/>
  <c r="K22" i="29"/>
  <c r="S22" i="29"/>
  <c r="AA22" i="29"/>
  <c r="J23" i="29"/>
  <c r="R23" i="29"/>
  <c r="Z23" i="29"/>
  <c r="M24" i="29"/>
  <c r="U24" i="29"/>
  <c r="AC24" i="29"/>
  <c r="G26" i="29"/>
  <c r="W26" i="29"/>
  <c r="AA27" i="29"/>
  <c r="P27" i="29"/>
  <c r="U28" i="29"/>
  <c r="J29" i="29"/>
  <c r="Z29" i="29"/>
  <c r="G30" i="29"/>
  <c r="W30" i="29"/>
  <c r="AA31" i="29"/>
  <c r="P31" i="29"/>
  <c r="U32" i="29"/>
  <c r="J33" i="29"/>
  <c r="Z33" i="29"/>
  <c r="AA35" i="29"/>
  <c r="P35" i="29"/>
  <c r="J37" i="29"/>
  <c r="Z37" i="29"/>
  <c r="G38" i="29"/>
  <c r="W38" i="29"/>
  <c r="U40" i="29"/>
  <c r="G41" i="29"/>
  <c r="V42" i="29"/>
  <c r="Q43" i="29"/>
  <c r="P44" i="29"/>
  <c r="Y45" i="29"/>
  <c r="T48" i="29"/>
  <c r="M53" i="29"/>
  <c r="T58" i="29"/>
  <c r="I23" i="29"/>
  <c r="M23" i="29"/>
  <c r="Q23" i="29"/>
  <c r="U23" i="29"/>
  <c r="Y23" i="29"/>
  <c r="AC23" i="29"/>
  <c r="I27" i="29"/>
  <c r="M27" i="29"/>
  <c r="Q27" i="29"/>
  <c r="U27" i="29"/>
  <c r="Y27" i="29"/>
  <c r="AC27" i="29"/>
  <c r="G29" i="29"/>
  <c r="K29" i="29"/>
  <c r="O29" i="29"/>
  <c r="S29" i="29"/>
  <c r="W29" i="29"/>
  <c r="AA29" i="29"/>
  <c r="H30" i="29"/>
  <c r="L30" i="29"/>
  <c r="P30" i="29"/>
  <c r="T30" i="29"/>
  <c r="X30" i="29"/>
  <c r="AB30" i="29"/>
  <c r="I31" i="29"/>
  <c r="M31" i="29"/>
  <c r="Q31" i="29"/>
  <c r="U31" i="29"/>
  <c r="Y31" i="29"/>
  <c r="AC31" i="29"/>
  <c r="G33" i="29"/>
  <c r="K33" i="29"/>
  <c r="O33" i="29"/>
  <c r="S33" i="29"/>
  <c r="W33" i="29"/>
  <c r="AA33" i="29"/>
  <c r="I35" i="29"/>
  <c r="M35" i="29"/>
  <c r="Q35" i="29"/>
  <c r="Y35" i="29"/>
  <c r="AC35" i="29"/>
  <c r="G37" i="29"/>
  <c r="K37" i="29"/>
  <c r="O37" i="29"/>
  <c r="S37" i="29"/>
  <c r="W37" i="29"/>
  <c r="AA37" i="29"/>
  <c r="H38" i="29"/>
  <c r="L38" i="29"/>
  <c r="P38" i="29"/>
  <c r="T38" i="29"/>
  <c r="X38" i="29"/>
  <c r="AB38" i="29"/>
  <c r="I41" i="29"/>
  <c r="Q41" i="29"/>
  <c r="AD43" i="29"/>
  <c r="Z43" i="29"/>
  <c r="V43" i="29"/>
  <c r="R43" i="29"/>
  <c r="N43" i="29"/>
  <c r="J43" i="29"/>
  <c r="AB43" i="29"/>
  <c r="X43" i="29"/>
  <c r="T43" i="29"/>
  <c r="P43" i="29"/>
  <c r="L43" i="29"/>
  <c r="H43" i="29"/>
  <c r="K43" i="29"/>
  <c r="S43" i="29"/>
  <c r="AA43" i="29"/>
  <c r="M45" i="29"/>
  <c r="AC46" i="29"/>
  <c r="AD47" i="29"/>
  <c r="AL47" i="29"/>
  <c r="AK47" i="29"/>
  <c r="AM47" i="29" s="1"/>
  <c r="I49" i="29"/>
  <c r="AD53" i="29"/>
  <c r="I30" i="29"/>
  <c r="M30" i="29"/>
  <c r="Q30" i="29"/>
  <c r="U30" i="29"/>
  <c r="Y30" i="29"/>
  <c r="AC30" i="29"/>
  <c r="I34" i="29"/>
  <c r="I38" i="29"/>
  <c r="M38" i="29"/>
  <c r="Q38" i="29"/>
  <c r="U38" i="29"/>
  <c r="Y38" i="29"/>
  <c r="AC38" i="29"/>
  <c r="AB41" i="29"/>
  <c r="X41" i="29"/>
  <c r="T41" i="29"/>
  <c r="P41" i="29"/>
  <c r="L41" i="29"/>
  <c r="H41" i="29"/>
  <c r="AD41" i="29"/>
  <c r="Z41" i="29"/>
  <c r="V41" i="29"/>
  <c r="R41" i="29"/>
  <c r="N41" i="29"/>
  <c r="J41" i="29"/>
  <c r="K41" i="29"/>
  <c r="S41" i="29"/>
  <c r="AA41" i="29"/>
  <c r="AA44" i="29"/>
  <c r="AB45" i="29"/>
  <c r="X45" i="29"/>
  <c r="T45" i="29"/>
  <c r="P45" i="29"/>
  <c r="L45" i="29"/>
  <c r="H45" i="29"/>
  <c r="AA45" i="29"/>
  <c r="W45" i="29"/>
  <c r="S45" i="29"/>
  <c r="O45" i="29"/>
  <c r="K45" i="29"/>
  <c r="G45" i="29"/>
  <c r="AD45" i="29"/>
  <c r="Z45" i="29"/>
  <c r="V45" i="29"/>
  <c r="R45" i="29"/>
  <c r="N45" i="29"/>
  <c r="J45" i="29"/>
  <c r="Q45" i="29"/>
  <c r="AC50" i="29"/>
  <c r="AD51" i="29"/>
  <c r="AL51" i="29"/>
  <c r="AK51" i="29"/>
  <c r="AA54" i="29"/>
  <c r="W54" i="29"/>
  <c r="S54" i="29"/>
  <c r="O54" i="29"/>
  <c r="K54" i="29"/>
  <c r="G54" i="29"/>
  <c r="AC54" i="29"/>
  <c r="Y54" i="29"/>
  <c r="T54" i="29"/>
  <c r="N54" i="29"/>
  <c r="I54" i="29"/>
  <c r="AD54" i="29"/>
  <c r="X54" i="29"/>
  <c r="R54" i="29"/>
  <c r="M54" i="29"/>
  <c r="H54" i="29"/>
  <c r="AB54" i="29"/>
  <c r="V54" i="29"/>
  <c r="Q54" i="29"/>
  <c r="L54" i="29"/>
  <c r="U54" i="29"/>
  <c r="G23" i="29"/>
  <c r="K23" i="29"/>
  <c r="O23" i="29"/>
  <c r="S23" i="29"/>
  <c r="W23" i="29"/>
  <c r="Y25" i="29"/>
  <c r="G27" i="29"/>
  <c r="K27" i="29"/>
  <c r="O27" i="29"/>
  <c r="S27" i="29"/>
  <c r="W27" i="29"/>
  <c r="I29" i="29"/>
  <c r="M29" i="29"/>
  <c r="Q29" i="29"/>
  <c r="U29" i="29"/>
  <c r="Y29" i="29"/>
  <c r="J30" i="29"/>
  <c r="N30" i="29"/>
  <c r="R30" i="29"/>
  <c r="V30" i="29"/>
  <c r="Z30" i="29"/>
  <c r="G31" i="29"/>
  <c r="K31" i="29"/>
  <c r="O31" i="29"/>
  <c r="S31" i="29"/>
  <c r="W31" i="29"/>
  <c r="I33" i="29"/>
  <c r="M33" i="29"/>
  <c r="Q33" i="29"/>
  <c r="U33" i="29"/>
  <c r="Y33" i="29"/>
  <c r="J34" i="29"/>
  <c r="N34" i="29"/>
  <c r="R34" i="29"/>
  <c r="G35" i="29"/>
  <c r="I37" i="29"/>
  <c r="M37" i="29"/>
  <c r="Q37" i="29"/>
  <c r="U37" i="29"/>
  <c r="Y37" i="29"/>
  <c r="J38" i="29"/>
  <c r="N38" i="29"/>
  <c r="R38" i="29"/>
  <c r="V38" i="29"/>
  <c r="Z38" i="29"/>
  <c r="AK40" i="29"/>
  <c r="AM40" i="29" s="1"/>
  <c r="M41" i="29"/>
  <c r="U41" i="29"/>
  <c r="AC41" i="29"/>
  <c r="AC42" i="29"/>
  <c r="AM43" i="29"/>
  <c r="U45" i="29"/>
  <c r="AA48" i="29"/>
  <c r="AB49" i="29"/>
  <c r="X49" i="29"/>
  <c r="T49" i="29"/>
  <c r="P49" i="29"/>
  <c r="L49" i="29"/>
  <c r="H49" i="29"/>
  <c r="AA49" i="29"/>
  <c r="W49" i="29"/>
  <c r="S49" i="29"/>
  <c r="O49" i="29"/>
  <c r="K49" i="29"/>
  <c r="G49" i="29"/>
  <c r="AD49" i="29"/>
  <c r="Z49" i="29"/>
  <c r="V49" i="29"/>
  <c r="R49" i="29"/>
  <c r="N49" i="29"/>
  <c r="J49" i="29"/>
  <c r="Q49" i="29"/>
  <c r="AM49" i="29"/>
  <c r="Z54" i="29"/>
  <c r="P65" i="29"/>
  <c r="G42" i="29"/>
  <c r="K42" i="29"/>
  <c r="O42" i="29"/>
  <c r="S42" i="29"/>
  <c r="W42" i="29"/>
  <c r="AA42" i="29"/>
  <c r="Y44" i="29"/>
  <c r="AC44" i="29"/>
  <c r="AA46" i="29"/>
  <c r="H47" i="29"/>
  <c r="L47" i="29"/>
  <c r="P47" i="29"/>
  <c r="T47" i="29"/>
  <c r="X47" i="29"/>
  <c r="AB47" i="29"/>
  <c r="I48" i="29"/>
  <c r="M48" i="29"/>
  <c r="Q48" i="29"/>
  <c r="U48" i="29"/>
  <c r="Y48" i="29"/>
  <c r="AC48" i="29"/>
  <c r="H51" i="29"/>
  <c r="L51" i="29"/>
  <c r="P51" i="29"/>
  <c r="T51" i="29"/>
  <c r="X51" i="29"/>
  <c r="AB51" i="29"/>
  <c r="AA52" i="29"/>
  <c r="W52" i="29"/>
  <c r="S52" i="29"/>
  <c r="I52" i="29"/>
  <c r="M52" i="29"/>
  <c r="Q52" i="29"/>
  <c r="V52" i="29"/>
  <c r="AB52" i="29"/>
  <c r="I53" i="29"/>
  <c r="N53" i="29"/>
  <c r="T53" i="29"/>
  <c r="Y53" i="29"/>
  <c r="AA55" i="29"/>
  <c r="AA56" i="29"/>
  <c r="AA57" i="29"/>
  <c r="AA59" i="29"/>
  <c r="AA61" i="29"/>
  <c r="AA63" i="29"/>
  <c r="W63" i="29"/>
  <c r="S63" i="29"/>
  <c r="O63" i="29"/>
  <c r="K63" i="29"/>
  <c r="G63" i="29"/>
  <c r="AD63" i="29"/>
  <c r="Y63" i="29"/>
  <c r="T63" i="29"/>
  <c r="N63" i="29"/>
  <c r="I63" i="29"/>
  <c r="AC63" i="29"/>
  <c r="X63" i="29"/>
  <c r="R63" i="29"/>
  <c r="M63" i="29"/>
  <c r="H63" i="29"/>
  <c r="AB63" i="29"/>
  <c r="V63" i="29"/>
  <c r="Q63" i="29"/>
  <c r="L63" i="29"/>
  <c r="U63" i="29"/>
  <c r="AD64" i="29"/>
  <c r="Q67" i="29"/>
  <c r="I47" i="29"/>
  <c r="M47" i="29"/>
  <c r="Q47" i="29"/>
  <c r="U47" i="29"/>
  <c r="Y47" i="29"/>
  <c r="AC47" i="29"/>
  <c r="I51" i="29"/>
  <c r="M51" i="29"/>
  <c r="Q51" i="29"/>
  <c r="U51" i="29"/>
  <c r="Y51" i="29"/>
  <c r="AC51" i="29"/>
  <c r="AA53" i="29"/>
  <c r="W53" i="29"/>
  <c r="S53" i="29"/>
  <c r="O53" i="29"/>
  <c r="K53" i="29"/>
  <c r="G53" i="29"/>
  <c r="J53" i="29"/>
  <c r="P53" i="29"/>
  <c r="U53" i="29"/>
  <c r="Z53" i="29"/>
  <c r="Z63" i="29"/>
  <c r="AA65" i="29"/>
  <c r="W65" i="29"/>
  <c r="S65" i="29"/>
  <c r="O65" i="29"/>
  <c r="K65" i="29"/>
  <c r="G65" i="29"/>
  <c r="AD65" i="29"/>
  <c r="Y65" i="29"/>
  <c r="T65" i="29"/>
  <c r="N65" i="29"/>
  <c r="I65" i="29"/>
  <c r="AC65" i="29"/>
  <c r="X65" i="29"/>
  <c r="R65" i="29"/>
  <c r="M65" i="29"/>
  <c r="H65" i="29"/>
  <c r="AB65" i="29"/>
  <c r="V65" i="29"/>
  <c r="Q65" i="29"/>
  <c r="L65" i="29"/>
  <c r="U65" i="29"/>
  <c r="I42" i="29"/>
  <c r="M42" i="29"/>
  <c r="Q42" i="29"/>
  <c r="U42" i="29"/>
  <c r="Y42" i="29"/>
  <c r="I46" i="29"/>
  <c r="M46" i="29"/>
  <c r="Q46" i="29"/>
  <c r="U46" i="29"/>
  <c r="J47" i="29"/>
  <c r="N47" i="29"/>
  <c r="R47" i="29"/>
  <c r="V47" i="29"/>
  <c r="Z47" i="29"/>
  <c r="G48" i="29"/>
  <c r="K48" i="29"/>
  <c r="O48" i="29"/>
  <c r="S48" i="29"/>
  <c r="W48" i="29"/>
  <c r="I50" i="29"/>
  <c r="M50" i="29"/>
  <c r="Q50" i="29"/>
  <c r="U50" i="29"/>
  <c r="Y50" i="29"/>
  <c r="J51" i="29"/>
  <c r="N51" i="29"/>
  <c r="R51" i="29"/>
  <c r="V51" i="29"/>
  <c r="Z51" i="29"/>
  <c r="G52" i="29"/>
  <c r="K52" i="29"/>
  <c r="O52" i="29"/>
  <c r="T52" i="29"/>
  <c r="Y52" i="29"/>
  <c r="AD52" i="29"/>
  <c r="L53" i="29"/>
  <c r="Q53" i="29"/>
  <c r="V53" i="29"/>
  <c r="AB53" i="29"/>
  <c r="AA58" i="29"/>
  <c r="AA60" i="29"/>
  <c r="J63" i="29"/>
  <c r="Z65" i="29"/>
  <c r="I55" i="29"/>
  <c r="M55" i="29"/>
  <c r="Q55" i="29"/>
  <c r="U55" i="29"/>
  <c r="Y55" i="29"/>
  <c r="AC55" i="29"/>
  <c r="I56" i="29"/>
  <c r="M56" i="29"/>
  <c r="Q56" i="29"/>
  <c r="U56" i="29"/>
  <c r="Y56" i="29"/>
  <c r="AC56" i="29"/>
  <c r="I57" i="29"/>
  <c r="M57" i="29"/>
  <c r="Q57" i="29"/>
  <c r="U57" i="29"/>
  <c r="Y57" i="29"/>
  <c r="AC57" i="29"/>
  <c r="I58" i="29"/>
  <c r="M58" i="29"/>
  <c r="Q58" i="29"/>
  <c r="U58" i="29"/>
  <c r="Y58" i="29"/>
  <c r="AC58" i="29"/>
  <c r="I59" i="29"/>
  <c r="M59" i="29"/>
  <c r="Q59" i="29"/>
  <c r="U59" i="29"/>
  <c r="Y59" i="29"/>
  <c r="AC59" i="29"/>
  <c r="I60" i="29"/>
  <c r="M60" i="29"/>
  <c r="Q60" i="29"/>
  <c r="U60" i="29"/>
  <c r="Y60" i="29"/>
  <c r="AC60" i="29"/>
  <c r="I61" i="29"/>
  <c r="M61" i="29"/>
  <c r="Q61" i="29"/>
  <c r="U61" i="29"/>
  <c r="Y61" i="29"/>
  <c r="AC61" i="29"/>
  <c r="AA62" i="29"/>
  <c r="I62" i="29"/>
  <c r="M62" i="29"/>
  <c r="Q62" i="29"/>
  <c r="U62" i="29"/>
  <c r="Y62" i="29"/>
  <c r="AD62" i="29"/>
  <c r="I64" i="29"/>
  <c r="N64" i="29"/>
  <c r="T64" i="29"/>
  <c r="Y64" i="29"/>
  <c r="I66" i="29"/>
  <c r="AA69" i="29"/>
  <c r="AA71" i="29"/>
  <c r="AA73" i="29"/>
  <c r="AA75" i="29"/>
  <c r="AA64" i="29"/>
  <c r="W64" i="29"/>
  <c r="S64" i="29"/>
  <c r="O64" i="29"/>
  <c r="K64" i="29"/>
  <c r="G64" i="29"/>
  <c r="J64" i="29"/>
  <c r="P64" i="29"/>
  <c r="U64" i="29"/>
  <c r="Z64" i="29"/>
  <c r="O66" i="29"/>
  <c r="Z66" i="29"/>
  <c r="J66" i="29"/>
  <c r="AA67" i="29"/>
  <c r="O67" i="29"/>
  <c r="K67" i="29"/>
  <c r="Z67" i="29"/>
  <c r="V67" i="29"/>
  <c r="J67" i="29"/>
  <c r="AC67" i="29"/>
  <c r="L67" i="29"/>
  <c r="T67" i="29"/>
  <c r="G55" i="29"/>
  <c r="K55" i="29"/>
  <c r="O55" i="29"/>
  <c r="S55" i="29"/>
  <c r="W55" i="29"/>
  <c r="G56" i="29"/>
  <c r="K56" i="29"/>
  <c r="O56" i="29"/>
  <c r="S56" i="29"/>
  <c r="W56" i="29"/>
  <c r="G57" i="29"/>
  <c r="K57" i="29"/>
  <c r="O57" i="29"/>
  <c r="S57" i="29"/>
  <c r="W57" i="29"/>
  <c r="G58" i="29"/>
  <c r="K58" i="29"/>
  <c r="O58" i="29"/>
  <c r="S58" i="29"/>
  <c r="W58" i="29"/>
  <c r="G59" i="29"/>
  <c r="K59" i="29"/>
  <c r="O59" i="29"/>
  <c r="S59" i="29"/>
  <c r="W59" i="29"/>
  <c r="G60" i="29"/>
  <c r="K60" i="29"/>
  <c r="O60" i="29"/>
  <c r="S60" i="29"/>
  <c r="W60" i="29"/>
  <c r="G61" i="29"/>
  <c r="K61" i="29"/>
  <c r="O61" i="29"/>
  <c r="S61" i="29"/>
  <c r="W61" i="29"/>
  <c r="G62" i="29"/>
  <c r="K62" i="29"/>
  <c r="O62" i="29"/>
  <c r="S62" i="29"/>
  <c r="W62" i="29"/>
  <c r="AB62" i="29"/>
  <c r="L64" i="29"/>
  <c r="Q64" i="29"/>
  <c r="V64" i="29"/>
  <c r="AB64" i="29"/>
  <c r="AC66" i="29"/>
  <c r="AA70" i="29"/>
  <c r="AA72" i="29"/>
  <c r="AA74" i="29"/>
  <c r="I69" i="29"/>
  <c r="M69" i="29"/>
  <c r="Q69" i="29"/>
  <c r="U69" i="29"/>
  <c r="Y69" i="29"/>
  <c r="AC69" i="29"/>
  <c r="I70" i="29"/>
  <c r="M70" i="29"/>
  <c r="Q70" i="29"/>
  <c r="U70" i="29"/>
  <c r="Y70" i="29"/>
  <c r="AC70" i="29"/>
  <c r="I71" i="29"/>
  <c r="M71" i="29"/>
  <c r="Q71" i="29"/>
  <c r="U71" i="29"/>
  <c r="Y71" i="29"/>
  <c r="AC71" i="29"/>
  <c r="I72" i="29"/>
  <c r="M72" i="29"/>
  <c r="Q72" i="29"/>
  <c r="U72" i="29"/>
  <c r="Y72" i="29"/>
  <c r="AC72" i="29"/>
  <c r="I73" i="29"/>
  <c r="M73" i="29"/>
  <c r="Q73" i="29"/>
  <c r="U73" i="29"/>
  <c r="Y73" i="29"/>
  <c r="AC73" i="29"/>
  <c r="I74" i="29"/>
  <c r="M74" i="29"/>
  <c r="Q74" i="29"/>
  <c r="U74" i="29"/>
  <c r="Y74" i="29"/>
  <c r="AC74" i="29"/>
  <c r="I75" i="29"/>
  <c r="M75" i="29"/>
  <c r="Q75" i="29"/>
  <c r="U75" i="29"/>
  <c r="Y75" i="29"/>
  <c r="AC75" i="29"/>
  <c r="J69" i="29"/>
  <c r="N69" i="29"/>
  <c r="R69" i="29"/>
  <c r="V69" i="29"/>
  <c r="Z69" i="29"/>
  <c r="AD69" i="29"/>
  <c r="J70" i="29"/>
  <c r="N70" i="29"/>
  <c r="R70" i="29"/>
  <c r="V70" i="29"/>
  <c r="Z70" i="29"/>
  <c r="AD70" i="29"/>
  <c r="J71" i="29"/>
  <c r="N71" i="29"/>
  <c r="R71" i="29"/>
  <c r="V71" i="29"/>
  <c r="Z71" i="29"/>
  <c r="AD71" i="29"/>
  <c r="J72" i="29"/>
  <c r="N72" i="29"/>
  <c r="R72" i="29"/>
  <c r="V72" i="29"/>
  <c r="Z72" i="29"/>
  <c r="AD72" i="29"/>
  <c r="J73" i="29"/>
  <c r="N73" i="29"/>
  <c r="R73" i="29"/>
  <c r="V73" i="29"/>
  <c r="Z73" i="29"/>
  <c r="AD73" i="29"/>
  <c r="J74" i="29"/>
  <c r="N74" i="29"/>
  <c r="R74" i="29"/>
  <c r="V74" i="29"/>
  <c r="Z74" i="29"/>
  <c r="AD74" i="29"/>
  <c r="J75" i="29"/>
  <c r="N75" i="29"/>
  <c r="R75" i="29"/>
  <c r="V75" i="29"/>
  <c r="Z75" i="29"/>
  <c r="AD75" i="29"/>
  <c r="S68" i="29"/>
  <c r="G69" i="29"/>
  <c r="K69" i="29"/>
  <c r="O69" i="29"/>
  <c r="S69" i="29"/>
  <c r="W69" i="29"/>
  <c r="G70" i="29"/>
  <c r="K70" i="29"/>
  <c r="O70" i="29"/>
  <c r="S70" i="29"/>
  <c r="W70" i="29"/>
  <c r="G71" i="29"/>
  <c r="K71" i="29"/>
  <c r="O71" i="29"/>
  <c r="S71" i="29"/>
  <c r="W71" i="29"/>
  <c r="G72" i="29"/>
  <c r="K72" i="29"/>
  <c r="O72" i="29"/>
  <c r="S72" i="29"/>
  <c r="W72" i="29"/>
  <c r="G73" i="29"/>
  <c r="K73" i="29"/>
  <c r="O73" i="29"/>
  <c r="S73" i="29"/>
  <c r="W73" i="29"/>
  <c r="G74" i="29"/>
  <c r="K74" i="29"/>
  <c r="O74" i="29"/>
  <c r="S74" i="29"/>
  <c r="W74" i="29"/>
  <c r="G75" i="29"/>
  <c r="K75" i="29"/>
  <c r="O75" i="29"/>
  <c r="S75" i="29"/>
  <c r="W75" i="29"/>
  <c r="AM17" i="28"/>
  <c r="L48" i="28"/>
  <c r="K45" i="28"/>
  <c r="L74" i="28"/>
  <c r="L72" i="28"/>
  <c r="L68" i="28"/>
  <c r="L66" i="28"/>
  <c r="L64" i="28"/>
  <c r="K62" i="28"/>
  <c r="K61" i="28"/>
  <c r="K60" i="28"/>
  <c r="K59" i="28"/>
  <c r="K58" i="28"/>
  <c r="K57" i="28"/>
  <c r="K56" i="28"/>
  <c r="K55" i="28"/>
  <c r="K54" i="28"/>
  <c r="K53" i="28"/>
  <c r="K52" i="28"/>
  <c r="K44" i="28"/>
  <c r="S45" i="28"/>
  <c r="S62" i="28"/>
  <c r="S61" i="28"/>
  <c r="S60" i="28"/>
  <c r="S59" i="28"/>
  <c r="S58" i="28"/>
  <c r="S57" i="28"/>
  <c r="S56" i="28"/>
  <c r="S55" i="28"/>
  <c r="S54" i="28"/>
  <c r="S53" i="28"/>
  <c r="S52" i="28"/>
  <c r="S44" i="28"/>
  <c r="S17" i="28"/>
  <c r="AA17" i="28"/>
  <c r="Q19" i="28"/>
  <c r="S21" i="28"/>
  <c r="AA21" i="28"/>
  <c r="L22" i="28"/>
  <c r="AB22" i="28"/>
  <c r="Y23" i="28"/>
  <c r="AC23" i="28"/>
  <c r="T26" i="28"/>
  <c r="M27" i="28"/>
  <c r="U27" i="28"/>
  <c r="K29" i="28"/>
  <c r="L30" i="28"/>
  <c r="K35" i="28"/>
  <c r="AL38" i="28"/>
  <c r="AK38" i="28"/>
  <c r="AM38" i="28" s="1"/>
  <c r="AA40" i="28"/>
  <c r="W40" i="28"/>
  <c r="S40" i="28"/>
  <c r="O40" i="28"/>
  <c r="K40" i="28"/>
  <c r="G40" i="28"/>
  <c r="AD40" i="28"/>
  <c r="Z40" i="28"/>
  <c r="V40" i="28"/>
  <c r="R40" i="28"/>
  <c r="N40" i="28"/>
  <c r="J40" i="28"/>
  <c r="T40" i="28"/>
  <c r="AL45" i="28"/>
  <c r="AK45" i="28"/>
  <c r="AM45" i="28" s="1"/>
  <c r="AB46" i="28"/>
  <c r="AA63" i="28"/>
  <c r="W63" i="28"/>
  <c r="S63" i="28"/>
  <c r="O63" i="28"/>
  <c r="K63" i="28"/>
  <c r="G63" i="28"/>
  <c r="AD63" i="28"/>
  <c r="Z63" i="28"/>
  <c r="V63" i="28"/>
  <c r="R63" i="28"/>
  <c r="N63" i="28"/>
  <c r="J63" i="28"/>
  <c r="X63" i="28"/>
  <c r="P63" i="28"/>
  <c r="H63" i="28"/>
  <c r="AC63" i="28"/>
  <c r="U63" i="28"/>
  <c r="M63" i="28"/>
  <c r="Y63" i="28"/>
  <c r="I63" i="28"/>
  <c r="T63" i="28"/>
  <c r="J67" i="28"/>
  <c r="AA71" i="28"/>
  <c r="W71" i="28"/>
  <c r="S71" i="28"/>
  <c r="O71" i="28"/>
  <c r="K71" i="28"/>
  <c r="G71" i="28"/>
  <c r="AD71" i="28"/>
  <c r="Z71" i="28"/>
  <c r="V71" i="28"/>
  <c r="R71" i="28"/>
  <c r="N71" i="28"/>
  <c r="J71" i="28"/>
  <c r="X71" i="28"/>
  <c r="P71" i="28"/>
  <c r="H71" i="28"/>
  <c r="AC71" i="28"/>
  <c r="U71" i="28"/>
  <c r="M71" i="28"/>
  <c r="Y71" i="28"/>
  <c r="I71" i="28"/>
  <c r="T71" i="28"/>
  <c r="L73" i="28"/>
  <c r="T74" i="28"/>
  <c r="AB75" i="28"/>
  <c r="G16" i="28"/>
  <c r="K16" i="28"/>
  <c r="S16" i="28"/>
  <c r="AA16" i="28"/>
  <c r="T17" i="28"/>
  <c r="H21" i="28"/>
  <c r="L21" i="28"/>
  <c r="AB21" i="28"/>
  <c r="AK21" i="28"/>
  <c r="AM21" i="28" s="1"/>
  <c r="I22" i="28"/>
  <c r="Q22" i="28"/>
  <c r="Y22" i="28"/>
  <c r="N23" i="28"/>
  <c r="G24" i="28"/>
  <c r="K24" i="28"/>
  <c r="M26" i="28"/>
  <c r="U26" i="28"/>
  <c r="AC26" i="28"/>
  <c r="J27" i="28"/>
  <c r="R27" i="28"/>
  <c r="Z27" i="28"/>
  <c r="S28" i="28"/>
  <c r="AA28" i="28"/>
  <c r="H29" i="28"/>
  <c r="T29" i="28"/>
  <c r="AC30" i="28"/>
  <c r="Y30" i="28"/>
  <c r="U30" i="28"/>
  <c r="Q30" i="28"/>
  <c r="AB30" i="28"/>
  <c r="X30" i="28"/>
  <c r="T30" i="28"/>
  <c r="P30" i="28"/>
  <c r="M30" i="28"/>
  <c r="S30" i="28"/>
  <c r="AA30" i="28"/>
  <c r="H31" i="28"/>
  <c r="AK31" i="28"/>
  <c r="AM31" i="28" s="1"/>
  <c r="H32" i="28"/>
  <c r="M33" i="28"/>
  <c r="AC33" i="28"/>
  <c r="G34" i="28"/>
  <c r="AL34" i="28"/>
  <c r="AK34" i="28"/>
  <c r="L35" i="28"/>
  <c r="T35" i="28"/>
  <c r="AB35" i="28"/>
  <c r="L36" i="28"/>
  <c r="J38" i="28"/>
  <c r="Z38" i="28"/>
  <c r="AC40" i="28"/>
  <c r="R41" i="28"/>
  <c r="Z41" i="28"/>
  <c r="K42" i="28"/>
  <c r="S42" i="28"/>
  <c r="AA42" i="28"/>
  <c r="U43" i="28"/>
  <c r="AL44" i="28"/>
  <c r="AK44" i="28"/>
  <c r="T45" i="28"/>
  <c r="J47" i="28"/>
  <c r="Z47" i="28"/>
  <c r="S48" i="28"/>
  <c r="I50" i="28"/>
  <c r="J52" i="28"/>
  <c r="Z54" i="28"/>
  <c r="J56" i="28"/>
  <c r="R57" i="28"/>
  <c r="Z58" i="28"/>
  <c r="J60" i="28"/>
  <c r="R61" i="28"/>
  <c r="J62" i="28"/>
  <c r="Y66" i="28"/>
  <c r="I68" i="28"/>
  <c r="Q73" i="28"/>
  <c r="O48" i="28"/>
  <c r="P45" i="28"/>
  <c r="W48" i="28"/>
  <c r="X45" i="28"/>
  <c r="H16" i="28"/>
  <c r="L16" i="28"/>
  <c r="P16" i="28"/>
  <c r="T16" i="28"/>
  <c r="X16" i="28"/>
  <c r="AB16" i="28"/>
  <c r="AK16" i="28"/>
  <c r="AM16" i="28" s="1"/>
  <c r="I17" i="28"/>
  <c r="M17" i="28"/>
  <c r="Q17" i="28"/>
  <c r="U17" i="28"/>
  <c r="Y17" i="28"/>
  <c r="AC17" i="28"/>
  <c r="AL17" i="28"/>
  <c r="L20" i="28"/>
  <c r="P20" i="28"/>
  <c r="T20" i="28"/>
  <c r="X20" i="28"/>
  <c r="AK20" i="28"/>
  <c r="AM20" i="28" s="1"/>
  <c r="I21" i="28"/>
  <c r="M21" i="28"/>
  <c r="Q21" i="28"/>
  <c r="U21" i="28"/>
  <c r="Y21" i="28"/>
  <c r="AC21" i="28"/>
  <c r="J22" i="28"/>
  <c r="N22" i="28"/>
  <c r="R22" i="28"/>
  <c r="V22" i="28"/>
  <c r="Z22" i="28"/>
  <c r="AD22" i="28"/>
  <c r="K23" i="28"/>
  <c r="O23" i="28"/>
  <c r="S23" i="28"/>
  <c r="H24" i="28"/>
  <c r="L24" i="28"/>
  <c r="P24" i="28"/>
  <c r="T24" i="28"/>
  <c r="X24" i="28"/>
  <c r="AB24" i="28"/>
  <c r="AK24" i="28"/>
  <c r="AM24" i="28" s="1"/>
  <c r="AL25" i="28"/>
  <c r="AM25" i="28" s="1"/>
  <c r="J26" i="28"/>
  <c r="N26" i="28"/>
  <c r="R26" i="28"/>
  <c r="V26" i="28"/>
  <c r="Z26" i="28"/>
  <c r="AD26" i="28"/>
  <c r="G27" i="28"/>
  <c r="K27" i="28"/>
  <c r="O27" i="28"/>
  <c r="S27" i="28"/>
  <c r="W27" i="28"/>
  <c r="AA27" i="28"/>
  <c r="H28" i="28"/>
  <c r="L28" i="28"/>
  <c r="P28" i="28"/>
  <c r="T28" i="28"/>
  <c r="X28" i="28"/>
  <c r="AB28" i="28"/>
  <c r="AK28" i="28"/>
  <c r="AM28" i="28" s="1"/>
  <c r="I29" i="28"/>
  <c r="M29" i="28"/>
  <c r="Q29" i="28"/>
  <c r="U29" i="28"/>
  <c r="Y29" i="28"/>
  <c r="AC29" i="28"/>
  <c r="AL29" i="28"/>
  <c r="AM29" i="28" s="1"/>
  <c r="J30" i="28"/>
  <c r="N30" i="28"/>
  <c r="V30" i="28"/>
  <c r="AD30" i="28"/>
  <c r="AD31" i="28"/>
  <c r="K31" i="28"/>
  <c r="S31" i="28"/>
  <c r="AA31" i="28"/>
  <c r="I32" i="28"/>
  <c r="Q32" i="28"/>
  <c r="Y32" i="28"/>
  <c r="N33" i="28"/>
  <c r="V33" i="28"/>
  <c r="Z34" i="28"/>
  <c r="G35" i="28"/>
  <c r="O35" i="28"/>
  <c r="W35" i="28"/>
  <c r="M36" i="28"/>
  <c r="U36" i="28"/>
  <c r="AC38" i="28"/>
  <c r="K38" i="28"/>
  <c r="S38" i="28"/>
  <c r="AA38" i="28"/>
  <c r="AK39" i="28"/>
  <c r="AM39" i="28" s="1"/>
  <c r="H40" i="28"/>
  <c r="P40" i="28"/>
  <c r="X40" i="28"/>
  <c r="AB41" i="28"/>
  <c r="X41" i="28"/>
  <c r="T41" i="28"/>
  <c r="P41" i="28"/>
  <c r="L41" i="28"/>
  <c r="H41" i="28"/>
  <c r="AA41" i="28"/>
  <c r="W41" i="28"/>
  <c r="S41" i="28"/>
  <c r="O41" i="28"/>
  <c r="K41" i="28"/>
  <c r="G41" i="28"/>
  <c r="M41" i="28"/>
  <c r="U41" i="28"/>
  <c r="AC41" i="28"/>
  <c r="V42" i="28"/>
  <c r="R44" i="28"/>
  <c r="G45" i="28"/>
  <c r="W45" i="28"/>
  <c r="AA46" i="28"/>
  <c r="W46" i="28"/>
  <c r="S46" i="28"/>
  <c r="O46" i="28"/>
  <c r="K46" i="28"/>
  <c r="G46" i="28"/>
  <c r="AD46" i="28"/>
  <c r="Z46" i="28"/>
  <c r="V46" i="28"/>
  <c r="R46" i="28"/>
  <c r="N46" i="28"/>
  <c r="J46" i="28"/>
  <c r="Y46" i="28"/>
  <c r="Q46" i="28"/>
  <c r="I46" i="28"/>
  <c r="X46" i="28"/>
  <c r="P46" i="28"/>
  <c r="H46" i="28"/>
  <c r="T46" i="28"/>
  <c r="Q47" i="28"/>
  <c r="P50" i="28"/>
  <c r="AB51" i="28"/>
  <c r="X51" i="28"/>
  <c r="T51" i="28"/>
  <c r="P51" i="28"/>
  <c r="L51" i="28"/>
  <c r="H51" i="28"/>
  <c r="AA51" i="28"/>
  <c r="W51" i="28"/>
  <c r="S51" i="28"/>
  <c r="O51" i="28"/>
  <c r="K51" i="28"/>
  <c r="G51" i="28"/>
  <c r="Z51" i="28"/>
  <c r="R51" i="28"/>
  <c r="J51" i="28"/>
  <c r="Y51" i="28"/>
  <c r="Q51" i="28"/>
  <c r="I51" i="28"/>
  <c r="U51" i="28"/>
  <c r="O52" i="28"/>
  <c r="G53" i="28"/>
  <c r="W53" i="28"/>
  <c r="O54" i="28"/>
  <c r="G55" i="28"/>
  <c r="W55" i="28"/>
  <c r="O56" i="28"/>
  <c r="G57" i="28"/>
  <c r="W57" i="28"/>
  <c r="O58" i="28"/>
  <c r="G59" i="28"/>
  <c r="W59" i="28"/>
  <c r="O60" i="28"/>
  <c r="W61" i="28"/>
  <c r="O62" i="28"/>
  <c r="L63" i="28"/>
  <c r="T64" i="28"/>
  <c r="AA65" i="28"/>
  <c r="W65" i="28"/>
  <c r="S65" i="28"/>
  <c r="O65" i="28"/>
  <c r="K65" i="28"/>
  <c r="G65" i="28"/>
  <c r="AD65" i="28"/>
  <c r="Z65" i="28"/>
  <c r="V65" i="28"/>
  <c r="R65" i="28"/>
  <c r="N65" i="28"/>
  <c r="J65" i="28"/>
  <c r="X65" i="28"/>
  <c r="P65" i="28"/>
  <c r="H65" i="28"/>
  <c r="AC65" i="28"/>
  <c r="U65" i="28"/>
  <c r="M65" i="28"/>
  <c r="Y65" i="28"/>
  <c r="I65" i="28"/>
  <c r="T65" i="28"/>
  <c r="AB65" i="28"/>
  <c r="T68" i="28"/>
  <c r="L71" i="28"/>
  <c r="T72" i="28"/>
  <c r="AA73" i="28"/>
  <c r="W73" i="28"/>
  <c r="S73" i="28"/>
  <c r="O73" i="28"/>
  <c r="K73" i="28"/>
  <c r="G73" i="28"/>
  <c r="AD73" i="28"/>
  <c r="Z73" i="28"/>
  <c r="V73" i="28"/>
  <c r="R73" i="28"/>
  <c r="N73" i="28"/>
  <c r="J73" i="28"/>
  <c r="X73" i="28"/>
  <c r="P73" i="28"/>
  <c r="H73" i="28"/>
  <c r="AC73" i="28"/>
  <c r="U73" i="28"/>
  <c r="M73" i="28"/>
  <c r="Y73" i="28"/>
  <c r="I73" i="28"/>
  <c r="T73" i="28"/>
  <c r="AB73" i="28"/>
  <c r="AA45" i="28"/>
  <c r="AB74" i="28"/>
  <c r="AB72" i="28"/>
  <c r="AB68" i="28"/>
  <c r="AB66" i="28"/>
  <c r="AB64" i="28"/>
  <c r="AB62" i="28"/>
  <c r="AA61" i="28"/>
  <c r="AA60" i="28"/>
  <c r="AA59" i="28"/>
  <c r="AA58" i="28"/>
  <c r="AA57" i="28"/>
  <c r="AA56" i="28"/>
  <c r="AA55" i="28"/>
  <c r="AA54" i="28"/>
  <c r="AA53" i="28"/>
  <c r="AA52" i="28"/>
  <c r="AA44" i="28"/>
  <c r="K17" i="28"/>
  <c r="L18" i="28"/>
  <c r="K21" i="28"/>
  <c r="T22" i="28"/>
  <c r="U23" i="28"/>
  <c r="L26" i="28"/>
  <c r="AB26" i="28"/>
  <c r="I27" i="28"/>
  <c r="Q27" i="28"/>
  <c r="Y27" i="28"/>
  <c r="AC27" i="28"/>
  <c r="S29" i="28"/>
  <c r="AA29" i="28"/>
  <c r="S35" i="28"/>
  <c r="AA35" i="28"/>
  <c r="L39" i="28"/>
  <c r="T39" i="28"/>
  <c r="AB39" i="28"/>
  <c r="L40" i="28"/>
  <c r="AB40" i="28"/>
  <c r="L46" i="28"/>
  <c r="AB63" i="28"/>
  <c r="L65" i="28"/>
  <c r="T66" i="28"/>
  <c r="AB71" i="28"/>
  <c r="AA75" i="28"/>
  <c r="W75" i="28"/>
  <c r="S75" i="28"/>
  <c r="O75" i="28"/>
  <c r="K75" i="28"/>
  <c r="G75" i="28"/>
  <c r="AD75" i="28"/>
  <c r="Z75" i="28"/>
  <c r="V75" i="28"/>
  <c r="R75" i="28"/>
  <c r="N75" i="28"/>
  <c r="J75" i="28"/>
  <c r="X75" i="28"/>
  <c r="P75" i="28"/>
  <c r="H75" i="28"/>
  <c r="AC75" i="28"/>
  <c r="U75" i="28"/>
  <c r="M75" i="28"/>
  <c r="Y75" i="28"/>
  <c r="I75" i="28"/>
  <c r="T75" i="28"/>
  <c r="H48" i="28"/>
  <c r="G48" i="28"/>
  <c r="H45" i="28"/>
  <c r="H17" i="28"/>
  <c r="L17" i="28"/>
  <c r="AB17" i="28"/>
  <c r="N19" i="28"/>
  <c r="V19" i="28"/>
  <c r="T21" i="28"/>
  <c r="M22" i="28"/>
  <c r="U22" i="28"/>
  <c r="AC22" i="28"/>
  <c r="S24" i="28"/>
  <c r="AA24" i="28"/>
  <c r="I26" i="28"/>
  <c r="Q26" i="28"/>
  <c r="Y26" i="28"/>
  <c r="N27" i="28"/>
  <c r="V27" i="28"/>
  <c r="AD27" i="28"/>
  <c r="G28" i="28"/>
  <c r="K28" i="28"/>
  <c r="L29" i="28"/>
  <c r="AB29" i="28"/>
  <c r="I30" i="28"/>
  <c r="AB33" i="28"/>
  <c r="X33" i="28"/>
  <c r="T33" i="28"/>
  <c r="P33" i="28"/>
  <c r="L33" i="28"/>
  <c r="H33" i="28"/>
  <c r="AA33" i="28"/>
  <c r="W33" i="28"/>
  <c r="S33" i="28"/>
  <c r="O33" i="28"/>
  <c r="K33" i="28"/>
  <c r="G33" i="28"/>
  <c r="U33" i="28"/>
  <c r="AA36" i="28"/>
  <c r="W36" i="28"/>
  <c r="S36" i="28"/>
  <c r="O36" i="28"/>
  <c r="K36" i="28"/>
  <c r="G36" i="28"/>
  <c r="AD36" i="28"/>
  <c r="Z36" i="28"/>
  <c r="V36" i="28"/>
  <c r="R36" i="28"/>
  <c r="N36" i="28"/>
  <c r="J36" i="28"/>
  <c r="T36" i="28"/>
  <c r="AB36" i="28"/>
  <c r="Y37" i="28"/>
  <c r="R38" i="28"/>
  <c r="M40" i="28"/>
  <c r="U40" i="28"/>
  <c r="J41" i="28"/>
  <c r="AB42" i="28"/>
  <c r="AB43" i="28"/>
  <c r="X43" i="28"/>
  <c r="T43" i="28"/>
  <c r="P43" i="28"/>
  <c r="L43" i="28"/>
  <c r="H43" i="28"/>
  <c r="AA43" i="28"/>
  <c r="W43" i="28"/>
  <c r="S43" i="28"/>
  <c r="O43" i="28"/>
  <c r="K43" i="28"/>
  <c r="G43" i="28"/>
  <c r="Z43" i="28"/>
  <c r="R43" i="28"/>
  <c r="J43" i="28"/>
  <c r="Y43" i="28"/>
  <c r="Q43" i="28"/>
  <c r="I43" i="28"/>
  <c r="Y50" i="28"/>
  <c r="Z52" i="28"/>
  <c r="R53" i="28"/>
  <c r="J54" i="28"/>
  <c r="R55" i="28"/>
  <c r="Z56" i="28"/>
  <c r="J58" i="28"/>
  <c r="R59" i="28"/>
  <c r="Z60" i="28"/>
  <c r="Z62" i="28"/>
  <c r="I64" i="28"/>
  <c r="Q65" i="28"/>
  <c r="I72" i="28"/>
  <c r="Y74" i="28"/>
  <c r="N62" i="28"/>
  <c r="N61" i="28"/>
  <c r="N60" i="28"/>
  <c r="N59" i="28"/>
  <c r="N58" i="28"/>
  <c r="N57" i="28"/>
  <c r="N56" i="28"/>
  <c r="N55" i="28"/>
  <c r="N54" i="28"/>
  <c r="N53" i="28"/>
  <c r="N52" i="28"/>
  <c r="N44" i="28"/>
  <c r="V62" i="28"/>
  <c r="V61" i="28"/>
  <c r="V60" i="28"/>
  <c r="V59" i="28"/>
  <c r="V58" i="28"/>
  <c r="V57" i="28"/>
  <c r="V56" i="28"/>
  <c r="V55" i="28"/>
  <c r="V54" i="28"/>
  <c r="V53" i="28"/>
  <c r="V52" i="28"/>
  <c r="V44" i="28"/>
  <c r="AD61" i="28"/>
  <c r="AD60" i="28"/>
  <c r="AD59" i="28"/>
  <c r="AD58" i="28"/>
  <c r="AD57" i="28"/>
  <c r="AD56" i="28"/>
  <c r="AD55" i="28"/>
  <c r="AD54" i="28"/>
  <c r="AD53" i="28"/>
  <c r="AD52" i="28"/>
  <c r="AD44" i="28"/>
  <c r="I16" i="28"/>
  <c r="M16" i="28"/>
  <c r="Q16" i="28"/>
  <c r="U16" i="28"/>
  <c r="Y16" i="28"/>
  <c r="J17" i="28"/>
  <c r="N17" i="28"/>
  <c r="R17" i="28"/>
  <c r="V17" i="28"/>
  <c r="Z17" i="28"/>
  <c r="U20" i="28"/>
  <c r="Y20" i="28"/>
  <c r="J21" i="28"/>
  <c r="N21" i="28"/>
  <c r="R21" i="28"/>
  <c r="V21" i="28"/>
  <c r="Z21" i="28"/>
  <c r="G22" i="28"/>
  <c r="K22" i="28"/>
  <c r="O22" i="28"/>
  <c r="S22" i="28"/>
  <c r="W22" i="28"/>
  <c r="X23" i="28"/>
  <c r="I24" i="28"/>
  <c r="M24" i="28"/>
  <c r="Q24" i="28"/>
  <c r="U24" i="28"/>
  <c r="Y24" i="28"/>
  <c r="G26" i="28"/>
  <c r="K26" i="28"/>
  <c r="O26" i="28"/>
  <c r="S26" i="28"/>
  <c r="W26" i="28"/>
  <c r="H27" i="28"/>
  <c r="L27" i="28"/>
  <c r="P27" i="28"/>
  <c r="T27" i="28"/>
  <c r="X27" i="28"/>
  <c r="I28" i="28"/>
  <c r="M28" i="28"/>
  <c r="Q28" i="28"/>
  <c r="U28" i="28"/>
  <c r="Y28" i="28"/>
  <c r="J29" i="28"/>
  <c r="N29" i="28"/>
  <c r="R29" i="28"/>
  <c r="V29" i="28"/>
  <c r="Z29" i="28"/>
  <c r="G30" i="28"/>
  <c r="K30" i="28"/>
  <c r="O30" i="28"/>
  <c r="W30" i="28"/>
  <c r="AL30" i="28"/>
  <c r="AK30" i="28"/>
  <c r="AM30" i="28" s="1"/>
  <c r="L31" i="28"/>
  <c r="T31" i="28"/>
  <c r="AB31" i="28"/>
  <c r="AA32" i="28"/>
  <c r="W32" i="28"/>
  <c r="S32" i="28"/>
  <c r="O32" i="28"/>
  <c r="K32" i="28"/>
  <c r="G32" i="28"/>
  <c r="AD32" i="28"/>
  <c r="Z32" i="28"/>
  <c r="V32" i="28"/>
  <c r="R32" i="28"/>
  <c r="N32" i="28"/>
  <c r="J32" i="28"/>
  <c r="L32" i="28"/>
  <c r="T32" i="28"/>
  <c r="AB32" i="28"/>
  <c r="I33" i="28"/>
  <c r="Q33" i="28"/>
  <c r="Y33" i="28"/>
  <c r="AA34" i="28"/>
  <c r="H35" i="28"/>
  <c r="P35" i="28"/>
  <c r="X35" i="28"/>
  <c r="AK35" i="28"/>
  <c r="AM35" i="28" s="1"/>
  <c r="H36" i="28"/>
  <c r="P36" i="28"/>
  <c r="X36" i="28"/>
  <c r="AB37" i="28"/>
  <c r="G37" i="28"/>
  <c r="M37" i="28"/>
  <c r="N38" i="28"/>
  <c r="V38" i="28"/>
  <c r="AD38" i="28"/>
  <c r="AD39" i="28"/>
  <c r="K39" i="28"/>
  <c r="AA39" i="28"/>
  <c r="I40" i="28"/>
  <c r="Q40" i="28"/>
  <c r="Y40" i="28"/>
  <c r="AM40" i="28"/>
  <c r="N41" i="28"/>
  <c r="V41" i="28"/>
  <c r="AD41" i="28"/>
  <c r="G42" i="28"/>
  <c r="O42" i="28"/>
  <c r="W42" i="28"/>
  <c r="AK42" i="28"/>
  <c r="AM42" i="28" s="1"/>
  <c r="M43" i="28"/>
  <c r="AC43" i="28"/>
  <c r="G44" i="28"/>
  <c r="W44" i="28"/>
  <c r="L45" i="28"/>
  <c r="AB45" i="28"/>
  <c r="U46" i="28"/>
  <c r="R47" i="28"/>
  <c r="K48" i="28"/>
  <c r="AA48" i="28"/>
  <c r="Q50" i="28"/>
  <c r="V51" i="28"/>
  <c r="R52" i="28"/>
  <c r="J53" i="28"/>
  <c r="Z53" i="28"/>
  <c r="R54" i="28"/>
  <c r="J55" i="28"/>
  <c r="Z55" i="28"/>
  <c r="R56" i="28"/>
  <c r="J57" i="28"/>
  <c r="Z57" i="28"/>
  <c r="R58" i="28"/>
  <c r="J59" i="28"/>
  <c r="Z59" i="28"/>
  <c r="R60" i="28"/>
  <c r="J61" i="28"/>
  <c r="Z61" i="28"/>
  <c r="R62" i="28"/>
  <c r="Q63" i="28"/>
  <c r="Y64" i="28"/>
  <c r="I66" i="28"/>
  <c r="Y68" i="28"/>
  <c r="Q71" i="28"/>
  <c r="Y72" i="28"/>
  <c r="I74" i="28"/>
  <c r="Q75" i="28"/>
  <c r="I31" i="28"/>
  <c r="M31" i="28"/>
  <c r="Q31" i="28"/>
  <c r="U31" i="28"/>
  <c r="Y31" i="28"/>
  <c r="AC31" i="28"/>
  <c r="H34" i="28"/>
  <c r="L34" i="28"/>
  <c r="X34" i="28"/>
  <c r="I35" i="28"/>
  <c r="M35" i="28"/>
  <c r="Q35" i="28"/>
  <c r="U35" i="28"/>
  <c r="Y35" i="28"/>
  <c r="AC35" i="28"/>
  <c r="H38" i="28"/>
  <c r="L38" i="28"/>
  <c r="P38" i="28"/>
  <c r="T38" i="28"/>
  <c r="X38" i="28"/>
  <c r="AB38" i="28"/>
  <c r="M39" i="28"/>
  <c r="Q39" i="28"/>
  <c r="U39" i="28"/>
  <c r="Y39" i="28"/>
  <c r="H42" i="28"/>
  <c r="L42" i="28"/>
  <c r="P42" i="28"/>
  <c r="T42" i="28"/>
  <c r="X42" i="28"/>
  <c r="AC44" i="28"/>
  <c r="AB47" i="28"/>
  <c r="X47" i="28"/>
  <c r="T47" i="28"/>
  <c r="P47" i="28"/>
  <c r="L47" i="28"/>
  <c r="H47" i="28"/>
  <c r="AA47" i="28"/>
  <c r="W47" i="28"/>
  <c r="S47" i="28"/>
  <c r="O47" i="28"/>
  <c r="K47" i="28"/>
  <c r="G47" i="28"/>
  <c r="M47" i="28"/>
  <c r="U47" i="28"/>
  <c r="AC47" i="28"/>
  <c r="AL48" i="28"/>
  <c r="AK48" i="28"/>
  <c r="AM48" i="28" s="1"/>
  <c r="AA50" i="28"/>
  <c r="W50" i="28"/>
  <c r="S50" i="28"/>
  <c r="O50" i="28"/>
  <c r="K50" i="28"/>
  <c r="G50" i="28"/>
  <c r="AD50" i="28"/>
  <c r="Z50" i="28"/>
  <c r="V50" i="28"/>
  <c r="R50" i="28"/>
  <c r="N50" i="28"/>
  <c r="J50" i="28"/>
  <c r="L50" i="28"/>
  <c r="T50" i="28"/>
  <c r="AB50" i="28"/>
  <c r="AC52" i="28"/>
  <c r="AC53" i="28"/>
  <c r="AC54" i="28"/>
  <c r="AC55" i="28"/>
  <c r="AC56" i="28"/>
  <c r="AC57" i="28"/>
  <c r="AC58" i="28"/>
  <c r="AC59" i="28"/>
  <c r="AC60" i="28"/>
  <c r="AC61" i="28"/>
  <c r="AC62" i="28"/>
  <c r="J31" i="28"/>
  <c r="N31" i="28"/>
  <c r="R31" i="28"/>
  <c r="V31" i="28"/>
  <c r="Z31" i="28"/>
  <c r="J35" i="28"/>
  <c r="N35" i="28"/>
  <c r="R35" i="28"/>
  <c r="V35" i="28"/>
  <c r="Z35" i="28"/>
  <c r="I38" i="28"/>
  <c r="M38" i="28"/>
  <c r="Q38" i="28"/>
  <c r="U38" i="28"/>
  <c r="Y38" i="28"/>
  <c r="J39" i="28"/>
  <c r="N39" i="28"/>
  <c r="V39" i="28"/>
  <c r="Z39" i="28"/>
  <c r="AD42" i="28"/>
  <c r="I42" i="28"/>
  <c r="M42" i="28"/>
  <c r="Q42" i="28"/>
  <c r="U42" i="28"/>
  <c r="Y42" i="28"/>
  <c r="AC42" i="28"/>
  <c r="AD45" i="28"/>
  <c r="AM46" i="28"/>
  <c r="N47" i="28"/>
  <c r="V47" i="28"/>
  <c r="AD47" i="28"/>
  <c r="M50" i="28"/>
  <c r="U50" i="28"/>
  <c r="AC50" i="28"/>
  <c r="AA64" i="28"/>
  <c r="W64" i="28"/>
  <c r="S64" i="28"/>
  <c r="O64" i="28"/>
  <c r="K64" i="28"/>
  <c r="G64" i="28"/>
  <c r="AD64" i="28"/>
  <c r="Z64" i="28"/>
  <c r="V64" i="28"/>
  <c r="R64" i="28"/>
  <c r="N64" i="28"/>
  <c r="J64" i="28"/>
  <c r="X64" i="28"/>
  <c r="P64" i="28"/>
  <c r="H64" i="28"/>
  <c r="AC64" i="28"/>
  <c r="U64" i="28"/>
  <c r="M64" i="28"/>
  <c r="Q64" i="28"/>
  <c r="AA66" i="28"/>
  <c r="W66" i="28"/>
  <c r="S66" i="28"/>
  <c r="O66" i="28"/>
  <c r="K66" i="28"/>
  <c r="G66" i="28"/>
  <c r="AD66" i="28"/>
  <c r="Z66" i="28"/>
  <c r="V66" i="28"/>
  <c r="R66" i="28"/>
  <c r="N66" i="28"/>
  <c r="J66" i="28"/>
  <c r="X66" i="28"/>
  <c r="P66" i="28"/>
  <c r="H66" i="28"/>
  <c r="AC66" i="28"/>
  <c r="U66" i="28"/>
  <c r="M66" i="28"/>
  <c r="Q66" i="28"/>
  <c r="AA68" i="28"/>
  <c r="W68" i="28"/>
  <c r="S68" i="28"/>
  <c r="O68" i="28"/>
  <c r="K68" i="28"/>
  <c r="G68" i="28"/>
  <c r="AD68" i="28"/>
  <c r="Z68" i="28"/>
  <c r="V68" i="28"/>
  <c r="R68" i="28"/>
  <c r="N68" i="28"/>
  <c r="J68" i="28"/>
  <c r="X68" i="28"/>
  <c r="P68" i="28"/>
  <c r="H68" i="28"/>
  <c r="AC68" i="28"/>
  <c r="U68" i="28"/>
  <c r="M68" i="28"/>
  <c r="Q68" i="28"/>
  <c r="U70" i="28"/>
  <c r="AA72" i="28"/>
  <c r="W72" i="28"/>
  <c r="S72" i="28"/>
  <c r="O72" i="28"/>
  <c r="K72" i="28"/>
  <c r="G72" i="28"/>
  <c r="AD72" i="28"/>
  <c r="Z72" i="28"/>
  <c r="V72" i="28"/>
  <c r="R72" i="28"/>
  <c r="N72" i="28"/>
  <c r="J72" i="28"/>
  <c r="X72" i="28"/>
  <c r="P72" i="28"/>
  <c r="H72" i="28"/>
  <c r="AC72" i="28"/>
  <c r="U72" i="28"/>
  <c r="M72" i="28"/>
  <c r="Q72" i="28"/>
  <c r="AA74" i="28"/>
  <c r="W74" i="28"/>
  <c r="S74" i="28"/>
  <c r="O74" i="28"/>
  <c r="K74" i="28"/>
  <c r="G74" i="28"/>
  <c r="AD74" i="28"/>
  <c r="Z74" i="28"/>
  <c r="V74" i="28"/>
  <c r="R74" i="28"/>
  <c r="N74" i="28"/>
  <c r="J74" i="28"/>
  <c r="X74" i="28"/>
  <c r="P74" i="28"/>
  <c r="H74" i="28"/>
  <c r="AC74" i="28"/>
  <c r="U74" i="28"/>
  <c r="M74" i="28"/>
  <c r="Q74" i="28"/>
  <c r="H44" i="28"/>
  <c r="L44" i="28"/>
  <c r="P44" i="28"/>
  <c r="T44" i="28"/>
  <c r="X44" i="28"/>
  <c r="AB44" i="28"/>
  <c r="I45" i="28"/>
  <c r="M45" i="28"/>
  <c r="Q45" i="28"/>
  <c r="U45" i="28"/>
  <c r="Y45" i="28"/>
  <c r="AC45" i="28"/>
  <c r="P48" i="28"/>
  <c r="T48" i="28"/>
  <c r="X48" i="28"/>
  <c r="AB48" i="28"/>
  <c r="H52" i="28"/>
  <c r="L52" i="28"/>
  <c r="P52" i="28"/>
  <c r="T52" i="28"/>
  <c r="X52" i="28"/>
  <c r="AB52" i="28"/>
  <c r="H53" i="28"/>
  <c r="L53" i="28"/>
  <c r="P53" i="28"/>
  <c r="T53" i="28"/>
  <c r="X53" i="28"/>
  <c r="AB53" i="28"/>
  <c r="H54" i="28"/>
  <c r="L54" i="28"/>
  <c r="P54" i="28"/>
  <c r="T54" i="28"/>
  <c r="X54" i="28"/>
  <c r="AB54" i="28"/>
  <c r="H55" i="28"/>
  <c r="L55" i="28"/>
  <c r="P55" i="28"/>
  <c r="T55" i="28"/>
  <c r="X55" i="28"/>
  <c r="AB55" i="28"/>
  <c r="H56" i="28"/>
  <c r="L56" i="28"/>
  <c r="P56" i="28"/>
  <c r="T56" i="28"/>
  <c r="X56" i="28"/>
  <c r="AB56" i="28"/>
  <c r="H57" i="28"/>
  <c r="L57" i="28"/>
  <c r="P57" i="28"/>
  <c r="T57" i="28"/>
  <c r="X57" i="28"/>
  <c r="AB57" i="28"/>
  <c r="H58" i="28"/>
  <c r="L58" i="28"/>
  <c r="P58" i="28"/>
  <c r="T58" i="28"/>
  <c r="X58" i="28"/>
  <c r="AB58" i="28"/>
  <c r="H59" i="28"/>
  <c r="L59" i="28"/>
  <c r="P59" i="28"/>
  <c r="T59" i="28"/>
  <c r="X59" i="28"/>
  <c r="AB59" i="28"/>
  <c r="H60" i="28"/>
  <c r="L60" i="28"/>
  <c r="P60" i="28"/>
  <c r="T60" i="28"/>
  <c r="X60" i="28"/>
  <c r="AB60" i="28"/>
  <c r="H61" i="28"/>
  <c r="L61" i="28"/>
  <c r="P61" i="28"/>
  <c r="T61" i="28"/>
  <c r="X61" i="28"/>
  <c r="AB61" i="28"/>
  <c r="H62" i="28"/>
  <c r="L62" i="28"/>
  <c r="P62" i="28"/>
  <c r="T62" i="28"/>
  <c r="X62" i="28"/>
  <c r="I44" i="28"/>
  <c r="M44" i="28"/>
  <c r="Q44" i="28"/>
  <c r="U44" i="28"/>
  <c r="Y44" i="28"/>
  <c r="J45" i="28"/>
  <c r="N45" i="28"/>
  <c r="R45" i="28"/>
  <c r="V45" i="28"/>
  <c r="Z45" i="28"/>
  <c r="I48" i="28"/>
  <c r="M48" i="28"/>
  <c r="Q48" i="28"/>
  <c r="U48" i="28"/>
  <c r="Y48" i="28"/>
  <c r="I52" i="28"/>
  <c r="M52" i="28"/>
  <c r="Q52" i="28"/>
  <c r="U52" i="28"/>
  <c r="Y52" i="28"/>
  <c r="I53" i="28"/>
  <c r="M53" i="28"/>
  <c r="Q53" i="28"/>
  <c r="U53" i="28"/>
  <c r="Y53" i="28"/>
  <c r="I54" i="28"/>
  <c r="M54" i="28"/>
  <c r="Q54" i="28"/>
  <c r="U54" i="28"/>
  <c r="Y54" i="28"/>
  <c r="I55" i="28"/>
  <c r="M55" i="28"/>
  <c r="Q55" i="28"/>
  <c r="U55" i="28"/>
  <c r="Y55" i="28"/>
  <c r="I56" i="28"/>
  <c r="M56" i="28"/>
  <c r="Q56" i="28"/>
  <c r="U56" i="28"/>
  <c r="Y56" i="28"/>
  <c r="I57" i="28"/>
  <c r="M57" i="28"/>
  <c r="Q57" i="28"/>
  <c r="U57" i="28"/>
  <c r="Y57" i="28"/>
  <c r="I58" i="28"/>
  <c r="M58" i="28"/>
  <c r="Q58" i="28"/>
  <c r="U58" i="28"/>
  <c r="Y58" i="28"/>
  <c r="I59" i="28"/>
  <c r="M59" i="28"/>
  <c r="Q59" i="28"/>
  <c r="U59" i="28"/>
  <c r="Y59" i="28"/>
  <c r="I60" i="28"/>
  <c r="M60" i="28"/>
  <c r="Q60" i="28"/>
  <c r="U60" i="28"/>
  <c r="Y60" i="28"/>
  <c r="I61" i="28"/>
  <c r="M61" i="28"/>
  <c r="Q61" i="28"/>
  <c r="U61" i="28"/>
  <c r="Y61" i="28"/>
  <c r="AA62" i="28"/>
  <c r="AD62" i="28"/>
  <c r="I62" i="28"/>
  <c r="M62" i="28"/>
  <c r="Q62" i="28"/>
  <c r="U62" i="28"/>
  <c r="Y62" i="28"/>
  <c r="L74" i="27"/>
  <c r="L73" i="27"/>
  <c r="L63" i="27"/>
  <c r="K50" i="27"/>
  <c r="L72" i="27"/>
  <c r="L71" i="27"/>
  <c r="L65" i="27"/>
  <c r="L54" i="27"/>
  <c r="L53" i="27"/>
  <c r="L52" i="27"/>
  <c r="L70" i="27"/>
  <c r="L69" i="27"/>
  <c r="K55" i="27"/>
  <c r="K54" i="27"/>
  <c r="K53" i="27"/>
  <c r="K46" i="27"/>
  <c r="L75" i="27"/>
  <c r="L50" i="27"/>
  <c r="K49" i="27"/>
  <c r="L42" i="27"/>
  <c r="K41" i="27"/>
  <c r="L39" i="27"/>
  <c r="L38" i="27"/>
  <c r="K27" i="27"/>
  <c r="K45" i="27"/>
  <c r="K42" i="27"/>
  <c r="K38" i="27"/>
  <c r="L34" i="27"/>
  <c r="K34" i="27"/>
  <c r="L30" i="27"/>
  <c r="S19" i="27"/>
  <c r="AA19" i="27"/>
  <c r="H74" i="27"/>
  <c r="H72" i="27"/>
  <c r="H70" i="27"/>
  <c r="H75" i="27"/>
  <c r="H67" i="27"/>
  <c r="G50" i="27"/>
  <c r="H73" i="27"/>
  <c r="H55" i="27"/>
  <c r="H54" i="27"/>
  <c r="H53" i="27"/>
  <c r="H52" i="27"/>
  <c r="H71" i="27"/>
  <c r="H63" i="27"/>
  <c r="G55" i="27"/>
  <c r="G54" i="27"/>
  <c r="G53" i="27"/>
  <c r="H69" i="27"/>
  <c r="G62" i="27"/>
  <c r="H50" i="27"/>
  <c r="G46" i="27"/>
  <c r="H65" i="27"/>
  <c r="G60" i="27"/>
  <c r="G58" i="27"/>
  <c r="H46" i="27"/>
  <c r="H40" i="27"/>
  <c r="G39" i="27"/>
  <c r="G38" i="27"/>
  <c r="G37" i="27"/>
  <c r="H34" i="27"/>
  <c r="G27" i="27"/>
  <c r="G49" i="27"/>
  <c r="G34" i="27"/>
  <c r="H30" i="27"/>
  <c r="G56" i="27"/>
  <c r="G45" i="27"/>
  <c r="H42" i="27"/>
  <c r="G30" i="27"/>
  <c r="I63" i="27"/>
  <c r="I65" i="27"/>
  <c r="J64" i="27"/>
  <c r="J61" i="27"/>
  <c r="J54" i="27"/>
  <c r="J52" i="27"/>
  <c r="J46" i="27"/>
  <c r="J42" i="27"/>
  <c r="J30" i="27"/>
  <c r="J26" i="27"/>
  <c r="J53" i="27"/>
  <c r="J50" i="27"/>
  <c r="J48" i="27"/>
  <c r="J38" i="27"/>
  <c r="R63" i="27"/>
  <c r="R65" i="27"/>
  <c r="Q63" i="27"/>
  <c r="R55" i="27"/>
  <c r="Q65" i="27"/>
  <c r="Q55" i="27"/>
  <c r="R58" i="27"/>
  <c r="R56" i="27"/>
  <c r="R53" i="27"/>
  <c r="R46" i="27"/>
  <c r="R42" i="27"/>
  <c r="R62" i="27"/>
  <c r="R54" i="27"/>
  <c r="R48" i="27"/>
  <c r="Q41" i="27"/>
  <c r="R40" i="27"/>
  <c r="R38" i="27"/>
  <c r="R37" i="27"/>
  <c r="R26" i="27"/>
  <c r="Q64" i="27"/>
  <c r="R60" i="27"/>
  <c r="R50" i="27"/>
  <c r="R44" i="27"/>
  <c r="R34" i="27"/>
  <c r="R30" i="27"/>
  <c r="Y63" i="27"/>
  <c r="Y65" i="27"/>
  <c r="Z55" i="27"/>
  <c r="Z61" i="27"/>
  <c r="Z54" i="27"/>
  <c r="Z52" i="27"/>
  <c r="Z46" i="27"/>
  <c r="Z42" i="27"/>
  <c r="Y64" i="27"/>
  <c r="Z57" i="27"/>
  <c r="Z50" i="27"/>
  <c r="Z30" i="27"/>
  <c r="Z26" i="27"/>
  <c r="Z53" i="27"/>
  <c r="Z48" i="27"/>
  <c r="Z38" i="27"/>
  <c r="G16" i="27"/>
  <c r="K16" i="27"/>
  <c r="G18" i="27"/>
  <c r="O18" i="27"/>
  <c r="W18" i="27"/>
  <c r="AL18" i="27"/>
  <c r="AK18" i="27"/>
  <c r="L19" i="27"/>
  <c r="T19" i="27"/>
  <c r="AB19" i="27"/>
  <c r="AA20" i="27"/>
  <c r="W20" i="27"/>
  <c r="S20" i="27"/>
  <c r="O20" i="27"/>
  <c r="K20" i="27"/>
  <c r="G20" i="27"/>
  <c r="AD20" i="27"/>
  <c r="Z20" i="27"/>
  <c r="V20" i="27"/>
  <c r="R20" i="27"/>
  <c r="N20" i="27"/>
  <c r="J20" i="27"/>
  <c r="L20" i="27"/>
  <c r="T20" i="27"/>
  <c r="AB20" i="27"/>
  <c r="Y21" i="27"/>
  <c r="J22" i="27"/>
  <c r="R22" i="27"/>
  <c r="Z22" i="27"/>
  <c r="G23" i="27"/>
  <c r="O23" i="27"/>
  <c r="W23" i="27"/>
  <c r="N25" i="27"/>
  <c r="AD25" i="27"/>
  <c r="G26" i="27"/>
  <c r="AD27" i="27"/>
  <c r="P27" i="27"/>
  <c r="U28" i="27"/>
  <c r="AM28" i="27"/>
  <c r="AA29" i="27"/>
  <c r="V30" i="27"/>
  <c r="AM31" i="27"/>
  <c r="L32" i="27"/>
  <c r="AB33" i="27"/>
  <c r="X33" i="27"/>
  <c r="T33" i="27"/>
  <c r="P33" i="27"/>
  <c r="L33" i="27"/>
  <c r="H33" i="27"/>
  <c r="AD33" i="27"/>
  <c r="Y33" i="27"/>
  <c r="S33" i="27"/>
  <c r="N33" i="27"/>
  <c r="I33" i="27"/>
  <c r="AC33" i="27"/>
  <c r="W33" i="27"/>
  <c r="R33" i="27"/>
  <c r="M33" i="27"/>
  <c r="G33" i="27"/>
  <c r="AA33" i="27"/>
  <c r="V33" i="27"/>
  <c r="Q33" i="27"/>
  <c r="K33" i="27"/>
  <c r="U33" i="27"/>
  <c r="AC34" i="27"/>
  <c r="T34" i="27"/>
  <c r="AD35" i="27"/>
  <c r="V35" i="27"/>
  <c r="R35" i="27"/>
  <c r="S35" i="27"/>
  <c r="M35" i="27"/>
  <c r="H35" i="27"/>
  <c r="AB35" i="27"/>
  <c r="W35" i="27"/>
  <c r="L35" i="27"/>
  <c r="G35" i="27"/>
  <c r="T35" i="27"/>
  <c r="AA36" i="27"/>
  <c r="W36" i="27"/>
  <c r="S36" i="27"/>
  <c r="O36" i="27"/>
  <c r="K36" i="27"/>
  <c r="G36" i="27"/>
  <c r="AD36" i="27"/>
  <c r="Y36" i="27"/>
  <c r="T36" i="27"/>
  <c r="N36" i="27"/>
  <c r="I36" i="27"/>
  <c r="AC36" i="27"/>
  <c r="X36" i="27"/>
  <c r="R36" i="27"/>
  <c r="M36" i="27"/>
  <c r="H36" i="27"/>
  <c r="AB36" i="27"/>
  <c r="V36" i="27"/>
  <c r="Q36" i="27"/>
  <c r="L36" i="27"/>
  <c r="U36" i="27"/>
  <c r="Y37" i="27"/>
  <c r="S38" i="27"/>
  <c r="M39" i="27"/>
  <c r="AD41" i="27"/>
  <c r="R41" i="27"/>
  <c r="U43" i="27"/>
  <c r="L46" i="27"/>
  <c r="M62" i="27"/>
  <c r="T71" i="27"/>
  <c r="T70" i="27"/>
  <c r="T65" i="27"/>
  <c r="T69" i="27"/>
  <c r="T54" i="27"/>
  <c r="T53" i="27"/>
  <c r="T52" i="27"/>
  <c r="T75" i="27"/>
  <c r="T74" i="27"/>
  <c r="S54" i="27"/>
  <c r="T72" i="27"/>
  <c r="S46" i="27"/>
  <c r="S42" i="27"/>
  <c r="T63" i="27"/>
  <c r="T50" i="27"/>
  <c r="S34" i="27"/>
  <c r="T30" i="27"/>
  <c r="S27" i="27"/>
  <c r="T73" i="27"/>
  <c r="T46" i="27"/>
  <c r="S30" i="27"/>
  <c r="S49" i="27"/>
  <c r="T42" i="27"/>
  <c r="T38" i="27"/>
  <c r="L23" i="27"/>
  <c r="T23" i="27"/>
  <c r="AB23" i="27"/>
  <c r="L24" i="27"/>
  <c r="S26" i="27"/>
  <c r="L27" i="27"/>
  <c r="AB27" i="27"/>
  <c r="AB32" i="27"/>
  <c r="S37" i="27"/>
  <c r="P75" i="27"/>
  <c r="P73" i="27"/>
  <c r="P71" i="27"/>
  <c r="P69" i="27"/>
  <c r="P72" i="27"/>
  <c r="O50" i="27"/>
  <c r="P70" i="27"/>
  <c r="P54" i="27"/>
  <c r="P53" i="27"/>
  <c r="P52" i="27"/>
  <c r="O54" i="27"/>
  <c r="P50" i="27"/>
  <c r="O46" i="27"/>
  <c r="O42" i="27"/>
  <c r="P74" i="27"/>
  <c r="O55" i="27"/>
  <c r="O61" i="27"/>
  <c r="O45" i="27"/>
  <c r="O30" i="27"/>
  <c r="O27" i="27"/>
  <c r="P38" i="27"/>
  <c r="P46" i="27"/>
  <c r="O38" i="27"/>
  <c r="P34" i="27"/>
  <c r="X74" i="27"/>
  <c r="X72" i="27"/>
  <c r="X70" i="27"/>
  <c r="X69" i="27"/>
  <c r="X75" i="27"/>
  <c r="X63" i="27"/>
  <c r="W55" i="27"/>
  <c r="X54" i="27"/>
  <c r="X53" i="27"/>
  <c r="X52" i="27"/>
  <c r="X73" i="27"/>
  <c r="X65" i="27"/>
  <c r="W54" i="27"/>
  <c r="W56" i="27"/>
  <c r="X50" i="27"/>
  <c r="W46" i="27"/>
  <c r="W42" i="27"/>
  <c r="X71" i="27"/>
  <c r="W62" i="27"/>
  <c r="W60" i="27"/>
  <c r="X46" i="27"/>
  <c r="X40" i="27"/>
  <c r="W39" i="27"/>
  <c r="W38" i="27"/>
  <c r="W37" i="27"/>
  <c r="X34" i="27"/>
  <c r="W27" i="27"/>
  <c r="W49" i="27"/>
  <c r="X42" i="27"/>
  <c r="W34" i="27"/>
  <c r="X30" i="27"/>
  <c r="W45" i="27"/>
  <c r="W30" i="27"/>
  <c r="H16" i="27"/>
  <c r="AM16" i="27"/>
  <c r="O19" i="27"/>
  <c r="W19" i="27"/>
  <c r="U20" i="27"/>
  <c r="AC20" i="27"/>
  <c r="AC22" i="27"/>
  <c r="K22" i="27"/>
  <c r="S22" i="27"/>
  <c r="AA22" i="27"/>
  <c r="P23" i="27"/>
  <c r="X23" i="27"/>
  <c r="AC25" i="27"/>
  <c r="K26" i="27"/>
  <c r="AA26" i="27"/>
  <c r="T27" i="27"/>
  <c r="I28" i="27"/>
  <c r="K29" i="27"/>
  <c r="AA30" i="27"/>
  <c r="AC31" i="27"/>
  <c r="X38" i="27"/>
  <c r="S39" i="27"/>
  <c r="W41" i="27"/>
  <c r="W47" i="27"/>
  <c r="S47" i="27"/>
  <c r="M47" i="27"/>
  <c r="Y47" i="27"/>
  <c r="O49" i="27"/>
  <c r="R52" i="27"/>
  <c r="AB75" i="27"/>
  <c r="AB67" i="27"/>
  <c r="AB65" i="27"/>
  <c r="AB74" i="27"/>
  <c r="AB73" i="27"/>
  <c r="AB54" i="27"/>
  <c r="AB53" i="27"/>
  <c r="AB52" i="27"/>
  <c r="AB72" i="27"/>
  <c r="AB71" i="27"/>
  <c r="AA55" i="27"/>
  <c r="AA54" i="27"/>
  <c r="AA46" i="27"/>
  <c r="AA42" i="27"/>
  <c r="AB63" i="27"/>
  <c r="AB70" i="27"/>
  <c r="AB50" i="27"/>
  <c r="AB42" i="27"/>
  <c r="AA41" i="27"/>
  <c r="AB39" i="27"/>
  <c r="AB38" i="27"/>
  <c r="AA27" i="27"/>
  <c r="AA45" i="27"/>
  <c r="AA38" i="27"/>
  <c r="AB34" i="27"/>
  <c r="AB69" i="27"/>
  <c r="AA34" i="27"/>
  <c r="AB30" i="27"/>
  <c r="K19" i="27"/>
  <c r="AL22" i="27"/>
  <c r="AK22" i="27"/>
  <c r="V24" i="27"/>
  <c r="J24" i="27"/>
  <c r="AB28" i="27"/>
  <c r="X28" i="27"/>
  <c r="T28" i="27"/>
  <c r="P28" i="27"/>
  <c r="L28" i="27"/>
  <c r="H28" i="27"/>
  <c r="AA28" i="27"/>
  <c r="W28" i="27"/>
  <c r="S28" i="27"/>
  <c r="O28" i="27"/>
  <c r="K28" i="27"/>
  <c r="G28" i="27"/>
  <c r="AD28" i="27"/>
  <c r="Z28" i="27"/>
  <c r="V28" i="27"/>
  <c r="R28" i="27"/>
  <c r="N28" i="27"/>
  <c r="J28" i="27"/>
  <c r="Q28" i="27"/>
  <c r="S45" i="27"/>
  <c r="M65" i="27"/>
  <c r="M55" i="27"/>
  <c r="N63" i="27"/>
  <c r="N65" i="27"/>
  <c r="M60" i="27"/>
  <c r="N54" i="27"/>
  <c r="N52" i="27"/>
  <c r="M58" i="27"/>
  <c r="N50" i="27"/>
  <c r="N46" i="27"/>
  <c r="N42" i="27"/>
  <c r="M56" i="27"/>
  <c r="N53" i="27"/>
  <c r="M40" i="27"/>
  <c r="M37" i="27"/>
  <c r="N34" i="27"/>
  <c r="N26" i="27"/>
  <c r="N48" i="27"/>
  <c r="N30" i="27"/>
  <c r="M63" i="27"/>
  <c r="M51" i="27"/>
  <c r="N44" i="27"/>
  <c r="V63" i="27"/>
  <c r="V55" i="27"/>
  <c r="V53" i="27"/>
  <c r="U55" i="27"/>
  <c r="V50" i="27"/>
  <c r="V46" i="27"/>
  <c r="V42" i="27"/>
  <c r="V54" i="27"/>
  <c r="V52" i="27"/>
  <c r="V65" i="27"/>
  <c r="V44" i="27"/>
  <c r="V41" i="27"/>
  <c r="V26" i="27"/>
  <c r="V38" i="27"/>
  <c r="V34" i="27"/>
  <c r="AD63" i="27"/>
  <c r="AC55" i="27"/>
  <c r="AD65" i="27"/>
  <c r="AC63" i="27"/>
  <c r="AD62" i="27"/>
  <c r="AD54" i="27"/>
  <c r="AD52" i="27"/>
  <c r="AC60" i="27"/>
  <c r="AD50" i="27"/>
  <c r="AD46" i="27"/>
  <c r="AD42" i="27"/>
  <c r="AC65" i="27"/>
  <c r="AC58" i="27"/>
  <c r="AD53" i="27"/>
  <c r="AC49" i="27"/>
  <c r="AC40" i="27"/>
  <c r="AC37" i="27"/>
  <c r="AD34" i="27"/>
  <c r="AD26" i="27"/>
  <c r="AC56" i="27"/>
  <c r="AC51" i="27"/>
  <c r="AD48" i="27"/>
  <c r="AD30" i="27"/>
  <c r="AD44" i="27"/>
  <c r="Q16" i="27"/>
  <c r="AC18" i="27"/>
  <c r="K18" i="27"/>
  <c r="S18" i="27"/>
  <c r="AA18" i="27"/>
  <c r="P19" i="27"/>
  <c r="X19" i="27"/>
  <c r="P20" i="27"/>
  <c r="X20" i="27"/>
  <c r="X21" i="27"/>
  <c r="T21" i="27"/>
  <c r="U21" i="27"/>
  <c r="AC21" i="27"/>
  <c r="N22" i="27"/>
  <c r="V22" i="27"/>
  <c r="AD22" i="27"/>
  <c r="AD23" i="27"/>
  <c r="K23" i="27"/>
  <c r="S23" i="27"/>
  <c r="AA23" i="27"/>
  <c r="Y24" i="27"/>
  <c r="AM24" i="27"/>
  <c r="V25" i="27"/>
  <c r="AC26" i="27"/>
  <c r="O26" i="27"/>
  <c r="AL26" i="27"/>
  <c r="AK26" i="27"/>
  <c r="X27" i="27"/>
  <c r="M28" i="27"/>
  <c r="AC28" i="27"/>
  <c r="K30" i="27"/>
  <c r="AA31" i="27"/>
  <c r="AD32" i="27"/>
  <c r="V32" i="27"/>
  <c r="AK33" i="27"/>
  <c r="AL33" i="27"/>
  <c r="AL34" i="27"/>
  <c r="AK34" i="27"/>
  <c r="AM34" i="27" s="1"/>
  <c r="AL35" i="27"/>
  <c r="AK35" i="27"/>
  <c r="N37" i="27"/>
  <c r="AD38" i="27"/>
  <c r="X39" i="27"/>
  <c r="AD40" i="27"/>
  <c r="AC41" i="27"/>
  <c r="P42" i="27"/>
  <c r="AC43" i="27"/>
  <c r="J44" i="27"/>
  <c r="J55" i="27"/>
  <c r="U59" i="27"/>
  <c r="AD60" i="27"/>
  <c r="H18" i="27"/>
  <c r="L18" i="27"/>
  <c r="P18" i="27"/>
  <c r="T18" i="27"/>
  <c r="X18" i="27"/>
  <c r="AB18" i="27"/>
  <c r="I19" i="27"/>
  <c r="M19" i="27"/>
  <c r="Q19" i="27"/>
  <c r="U19" i="27"/>
  <c r="Y19" i="27"/>
  <c r="AC19" i="27"/>
  <c r="H22" i="27"/>
  <c r="L22" i="27"/>
  <c r="P22" i="27"/>
  <c r="T22" i="27"/>
  <c r="X22" i="27"/>
  <c r="AB22" i="27"/>
  <c r="I23" i="27"/>
  <c r="M23" i="27"/>
  <c r="Q23" i="27"/>
  <c r="U23" i="27"/>
  <c r="Y23" i="27"/>
  <c r="AC23" i="27"/>
  <c r="G25" i="27"/>
  <c r="K25" i="27"/>
  <c r="O25" i="27"/>
  <c r="S25" i="27"/>
  <c r="W25" i="27"/>
  <c r="AA25" i="27"/>
  <c r="H26" i="27"/>
  <c r="L26" i="27"/>
  <c r="P26" i="27"/>
  <c r="T26" i="27"/>
  <c r="X26" i="27"/>
  <c r="AB26" i="27"/>
  <c r="I27" i="27"/>
  <c r="M27" i="27"/>
  <c r="Q27" i="27"/>
  <c r="U27" i="27"/>
  <c r="Y27" i="27"/>
  <c r="AC27" i="27"/>
  <c r="G29" i="27"/>
  <c r="M29" i="27"/>
  <c r="R29" i="27"/>
  <c r="W29" i="27"/>
  <c r="AC29" i="27"/>
  <c r="H32" i="27"/>
  <c r="M32" i="27"/>
  <c r="R32" i="27"/>
  <c r="X32" i="27"/>
  <c r="AC32" i="27"/>
  <c r="AB37" i="27"/>
  <c r="X37" i="27"/>
  <c r="T37" i="27"/>
  <c r="P37" i="27"/>
  <c r="L37" i="27"/>
  <c r="H37" i="27"/>
  <c r="J37" i="27"/>
  <c r="O37" i="27"/>
  <c r="U37" i="27"/>
  <c r="Z37" i="27"/>
  <c r="AC38" i="27"/>
  <c r="AD39" i="27"/>
  <c r="Z39" i="27"/>
  <c r="V39" i="27"/>
  <c r="R39" i="27"/>
  <c r="N39" i="27"/>
  <c r="J39" i="27"/>
  <c r="O39" i="27"/>
  <c r="T39" i="27"/>
  <c r="Y39" i="27"/>
  <c r="AA40" i="27"/>
  <c r="W40" i="27"/>
  <c r="S40" i="27"/>
  <c r="O40" i="27"/>
  <c r="K40" i="27"/>
  <c r="G40" i="27"/>
  <c r="J40" i="27"/>
  <c r="P40" i="27"/>
  <c r="U40" i="27"/>
  <c r="Z40" i="27"/>
  <c r="I41" i="27"/>
  <c r="N41" i="27"/>
  <c r="S41" i="27"/>
  <c r="Y41" i="27"/>
  <c r="AM42" i="27"/>
  <c r="I43" i="27"/>
  <c r="Y43" i="27"/>
  <c r="AC46" i="27"/>
  <c r="AC54" i="27"/>
  <c r="O57" i="27"/>
  <c r="I18" i="27"/>
  <c r="M18" i="27"/>
  <c r="Q18" i="27"/>
  <c r="U18" i="27"/>
  <c r="Y18" i="27"/>
  <c r="J19" i="27"/>
  <c r="N19" i="27"/>
  <c r="R19" i="27"/>
  <c r="V19" i="27"/>
  <c r="Z19" i="27"/>
  <c r="I22" i="27"/>
  <c r="M22" i="27"/>
  <c r="Q22" i="27"/>
  <c r="U22" i="27"/>
  <c r="Y22" i="27"/>
  <c r="J23" i="27"/>
  <c r="N23" i="27"/>
  <c r="R23" i="27"/>
  <c r="V23" i="27"/>
  <c r="Z23" i="27"/>
  <c r="H25" i="27"/>
  <c r="L25" i="27"/>
  <c r="P25" i="27"/>
  <c r="T25" i="27"/>
  <c r="X25" i="27"/>
  <c r="AB25" i="27"/>
  <c r="I26" i="27"/>
  <c r="M26" i="27"/>
  <c r="Q26" i="27"/>
  <c r="U26" i="27"/>
  <c r="Y26" i="27"/>
  <c r="J27" i="27"/>
  <c r="N27" i="27"/>
  <c r="R27" i="27"/>
  <c r="V27" i="27"/>
  <c r="Z27" i="27"/>
  <c r="I29" i="27"/>
  <c r="N29" i="27"/>
  <c r="S29" i="27"/>
  <c r="Y29" i="27"/>
  <c r="H31" i="27"/>
  <c r="X31" i="27"/>
  <c r="I32" i="27"/>
  <c r="N32" i="27"/>
  <c r="T32" i="27"/>
  <c r="Y32" i="27"/>
  <c r="K37" i="27"/>
  <c r="Q37" i="27"/>
  <c r="V37" i="27"/>
  <c r="AA37" i="27"/>
  <c r="AL37" i="27"/>
  <c r="AM37" i="27" s="1"/>
  <c r="AK38" i="27"/>
  <c r="AM38" i="27" s="1"/>
  <c r="K39" i="27"/>
  <c r="P39" i="27"/>
  <c r="U39" i="27"/>
  <c r="AA39" i="27"/>
  <c r="AM39" i="27"/>
  <c r="L40" i="27"/>
  <c r="Q40" i="27"/>
  <c r="V40" i="27"/>
  <c r="AB40" i="27"/>
  <c r="AB41" i="27"/>
  <c r="X41" i="27"/>
  <c r="T41" i="27"/>
  <c r="P41" i="27"/>
  <c r="L41" i="27"/>
  <c r="H41" i="27"/>
  <c r="J41" i="27"/>
  <c r="O41" i="27"/>
  <c r="U41" i="27"/>
  <c r="Z41" i="27"/>
  <c r="AC42" i="27"/>
  <c r="M43" i="27"/>
  <c r="AC44" i="27"/>
  <c r="AC52" i="27"/>
  <c r="AC66" i="27"/>
  <c r="AD66" i="27"/>
  <c r="L66" i="27"/>
  <c r="I25" i="27"/>
  <c r="M25" i="27"/>
  <c r="Q25" i="27"/>
  <c r="U25" i="27"/>
  <c r="Y25" i="27"/>
  <c r="AB29" i="27"/>
  <c r="X29" i="27"/>
  <c r="T29" i="27"/>
  <c r="P29" i="27"/>
  <c r="L29" i="27"/>
  <c r="H29" i="27"/>
  <c r="J29" i="27"/>
  <c r="O29" i="27"/>
  <c r="U29" i="27"/>
  <c r="Z29" i="27"/>
  <c r="AC30" i="27"/>
  <c r="V31" i="27"/>
  <c r="R31" i="27"/>
  <c r="N31" i="27"/>
  <c r="O31" i="27"/>
  <c r="AA32" i="27"/>
  <c r="W32" i="27"/>
  <c r="S32" i="27"/>
  <c r="O32" i="27"/>
  <c r="K32" i="27"/>
  <c r="G32" i="27"/>
  <c r="J32" i="27"/>
  <c r="P32" i="27"/>
  <c r="U32" i="27"/>
  <c r="Z32" i="27"/>
  <c r="AB43" i="27"/>
  <c r="X43" i="27"/>
  <c r="T43" i="27"/>
  <c r="P43" i="27"/>
  <c r="L43" i="27"/>
  <c r="H43" i="27"/>
  <c r="AA43" i="27"/>
  <c r="W43" i="27"/>
  <c r="S43" i="27"/>
  <c r="O43" i="27"/>
  <c r="K43" i="27"/>
  <c r="G43" i="27"/>
  <c r="AD43" i="27"/>
  <c r="Z43" i="27"/>
  <c r="V43" i="27"/>
  <c r="R43" i="27"/>
  <c r="N43" i="27"/>
  <c r="J43" i="27"/>
  <c r="Q43" i="27"/>
  <c r="AM43" i="27"/>
  <c r="AD45" i="27"/>
  <c r="AL45" i="27"/>
  <c r="AK45" i="27"/>
  <c r="AC48" i="27"/>
  <c r="U51" i="27"/>
  <c r="AB59" i="27"/>
  <c r="X59" i="27"/>
  <c r="T59" i="27"/>
  <c r="P59" i="27"/>
  <c r="L59" i="27"/>
  <c r="H59" i="27"/>
  <c r="AD59" i="27"/>
  <c r="Y59" i="27"/>
  <c r="S59" i="27"/>
  <c r="N59" i="27"/>
  <c r="I59" i="27"/>
  <c r="AC59" i="27"/>
  <c r="W59" i="27"/>
  <c r="R59" i="27"/>
  <c r="M59" i="27"/>
  <c r="G59" i="27"/>
  <c r="AA59" i="27"/>
  <c r="V59" i="27"/>
  <c r="Q59" i="27"/>
  <c r="K59" i="27"/>
  <c r="O59" i="27"/>
  <c r="J59" i="27"/>
  <c r="Z59" i="27"/>
  <c r="I30" i="27"/>
  <c r="M30" i="27"/>
  <c r="Q30" i="27"/>
  <c r="U30" i="27"/>
  <c r="Y30" i="27"/>
  <c r="I34" i="27"/>
  <c r="M34" i="27"/>
  <c r="Q34" i="27"/>
  <c r="U34" i="27"/>
  <c r="Y34" i="27"/>
  <c r="I38" i="27"/>
  <c r="M38" i="27"/>
  <c r="Q38" i="27"/>
  <c r="U38" i="27"/>
  <c r="Y38" i="27"/>
  <c r="I42" i="27"/>
  <c r="M42" i="27"/>
  <c r="Q42" i="27"/>
  <c r="U42" i="27"/>
  <c r="Y42" i="27"/>
  <c r="G44" i="27"/>
  <c r="K44" i="27"/>
  <c r="O44" i="27"/>
  <c r="S44" i="27"/>
  <c r="W44" i="27"/>
  <c r="AA44" i="27"/>
  <c r="H45" i="27"/>
  <c r="L45" i="27"/>
  <c r="P45" i="27"/>
  <c r="T45" i="27"/>
  <c r="X45" i="27"/>
  <c r="AB45" i="27"/>
  <c r="I46" i="27"/>
  <c r="M46" i="27"/>
  <c r="Q46" i="27"/>
  <c r="U46" i="27"/>
  <c r="Y46" i="27"/>
  <c r="G48" i="27"/>
  <c r="K48" i="27"/>
  <c r="O48" i="27"/>
  <c r="S48" i="27"/>
  <c r="W48" i="27"/>
  <c r="AA48" i="27"/>
  <c r="H49" i="27"/>
  <c r="L49" i="27"/>
  <c r="P49" i="27"/>
  <c r="T49" i="27"/>
  <c r="Y49" i="27"/>
  <c r="AA50" i="27"/>
  <c r="G51" i="27"/>
  <c r="Q51" i="27"/>
  <c r="AM51" i="27"/>
  <c r="J57" i="27"/>
  <c r="AB61" i="27"/>
  <c r="X61" i="27"/>
  <c r="T61" i="27"/>
  <c r="P61" i="27"/>
  <c r="L61" i="27"/>
  <c r="H61" i="27"/>
  <c r="AD61" i="27"/>
  <c r="Y61" i="27"/>
  <c r="S61" i="27"/>
  <c r="N61" i="27"/>
  <c r="I61" i="27"/>
  <c r="AC61" i="27"/>
  <c r="W61" i="27"/>
  <c r="R61" i="27"/>
  <c r="M61" i="27"/>
  <c r="G61" i="27"/>
  <c r="AA61" i="27"/>
  <c r="V61" i="27"/>
  <c r="Q61" i="27"/>
  <c r="K61" i="27"/>
  <c r="U61" i="27"/>
  <c r="Y62" i="27"/>
  <c r="AA72" i="27"/>
  <c r="H44" i="27"/>
  <c r="L44" i="27"/>
  <c r="P44" i="27"/>
  <c r="T44" i="27"/>
  <c r="X44" i="27"/>
  <c r="AB44" i="27"/>
  <c r="I45" i="27"/>
  <c r="M45" i="27"/>
  <c r="Q45" i="27"/>
  <c r="U45" i="27"/>
  <c r="Y45" i="27"/>
  <c r="AC45" i="27"/>
  <c r="H48" i="27"/>
  <c r="L48" i="27"/>
  <c r="P48" i="27"/>
  <c r="T48" i="27"/>
  <c r="X48" i="27"/>
  <c r="AB48" i="27"/>
  <c r="AB49" i="27"/>
  <c r="X49" i="27"/>
  <c r="I49" i="27"/>
  <c r="M49" i="27"/>
  <c r="Q49" i="27"/>
  <c r="U49" i="27"/>
  <c r="Z49" i="27"/>
  <c r="AM49" i="27"/>
  <c r="I51" i="27"/>
  <c r="AC53" i="27"/>
  <c r="AD56" i="27"/>
  <c r="I44" i="27"/>
  <c r="M44" i="27"/>
  <c r="Q44" i="27"/>
  <c r="U44" i="27"/>
  <c r="Y44" i="27"/>
  <c r="J45" i="27"/>
  <c r="N45" i="27"/>
  <c r="R45" i="27"/>
  <c r="V45" i="27"/>
  <c r="Z45" i="27"/>
  <c r="I48" i="27"/>
  <c r="M48" i="27"/>
  <c r="Q48" i="27"/>
  <c r="U48" i="27"/>
  <c r="Y48" i="27"/>
  <c r="J49" i="27"/>
  <c r="N49" i="27"/>
  <c r="R49" i="27"/>
  <c r="V49" i="27"/>
  <c r="AA49" i="27"/>
  <c r="AB51" i="27"/>
  <c r="X51" i="27"/>
  <c r="T51" i="27"/>
  <c r="P51" i="27"/>
  <c r="L51" i="27"/>
  <c r="H51" i="27"/>
  <c r="AA51" i="27"/>
  <c r="W51" i="27"/>
  <c r="S51" i="27"/>
  <c r="O51" i="27"/>
  <c r="AD51" i="27"/>
  <c r="Z51" i="27"/>
  <c r="V51" i="27"/>
  <c r="R51" i="27"/>
  <c r="N51" i="27"/>
  <c r="J51" i="27"/>
  <c r="K51" i="27"/>
  <c r="Y51" i="27"/>
  <c r="AB57" i="27"/>
  <c r="X57" i="27"/>
  <c r="T57" i="27"/>
  <c r="P57" i="27"/>
  <c r="L57" i="27"/>
  <c r="H57" i="27"/>
  <c r="AD57" i="27"/>
  <c r="Y57" i="27"/>
  <c r="S57" i="27"/>
  <c r="N57" i="27"/>
  <c r="I57" i="27"/>
  <c r="AC57" i="27"/>
  <c r="W57" i="27"/>
  <c r="R57" i="27"/>
  <c r="M57" i="27"/>
  <c r="G57" i="27"/>
  <c r="AA57" i="27"/>
  <c r="V57" i="27"/>
  <c r="Q57" i="27"/>
  <c r="K57" i="27"/>
  <c r="U57" i="27"/>
  <c r="AD58" i="27"/>
  <c r="I50" i="27"/>
  <c r="M50" i="27"/>
  <c r="Q50" i="27"/>
  <c r="U50" i="27"/>
  <c r="Y50" i="27"/>
  <c r="AC50" i="27"/>
  <c r="G52" i="27"/>
  <c r="K52" i="27"/>
  <c r="O52" i="27"/>
  <c r="S52" i="27"/>
  <c r="W52" i="27"/>
  <c r="AA52" i="27"/>
  <c r="O53" i="27"/>
  <c r="S53" i="27"/>
  <c r="W53" i="27"/>
  <c r="AA53" i="27"/>
  <c r="I56" i="27"/>
  <c r="N56" i="27"/>
  <c r="S56" i="27"/>
  <c r="Y56" i="27"/>
  <c r="I58" i="27"/>
  <c r="N58" i="27"/>
  <c r="S58" i="27"/>
  <c r="Y58" i="27"/>
  <c r="I60" i="27"/>
  <c r="N60" i="27"/>
  <c r="S60" i="27"/>
  <c r="Y60" i="27"/>
  <c r="I62" i="27"/>
  <c r="N62" i="27"/>
  <c r="S62" i="27"/>
  <c r="AA64" i="27"/>
  <c r="W64" i="27"/>
  <c r="S64" i="27"/>
  <c r="O64" i="27"/>
  <c r="K64" i="27"/>
  <c r="G64" i="27"/>
  <c r="AC64" i="27"/>
  <c r="X64" i="27"/>
  <c r="R64" i="27"/>
  <c r="M64" i="27"/>
  <c r="H64" i="27"/>
  <c r="L64" i="27"/>
  <c r="T64" i="27"/>
  <c r="Z64" i="27"/>
  <c r="AA74" i="27"/>
  <c r="AB56" i="27"/>
  <c r="X56" i="27"/>
  <c r="T56" i="27"/>
  <c r="P56" i="27"/>
  <c r="L56" i="27"/>
  <c r="H56" i="27"/>
  <c r="J56" i="27"/>
  <c r="O56" i="27"/>
  <c r="U56" i="27"/>
  <c r="Z56" i="27"/>
  <c r="AB58" i="27"/>
  <c r="X58" i="27"/>
  <c r="T58" i="27"/>
  <c r="P58" i="27"/>
  <c r="L58" i="27"/>
  <c r="H58" i="27"/>
  <c r="J58" i="27"/>
  <c r="O58" i="27"/>
  <c r="U58" i="27"/>
  <c r="Z58" i="27"/>
  <c r="AB60" i="27"/>
  <c r="X60" i="27"/>
  <c r="T60" i="27"/>
  <c r="P60" i="27"/>
  <c r="L60" i="27"/>
  <c r="H60" i="27"/>
  <c r="J60" i="27"/>
  <c r="O60" i="27"/>
  <c r="U60" i="27"/>
  <c r="Z60" i="27"/>
  <c r="AA62" i="27"/>
  <c r="AC62" i="27"/>
  <c r="X62" i="27"/>
  <c r="T62" i="27"/>
  <c r="P62" i="27"/>
  <c r="L62" i="27"/>
  <c r="H62" i="27"/>
  <c r="J62" i="27"/>
  <c r="O62" i="27"/>
  <c r="U62" i="27"/>
  <c r="Z62" i="27"/>
  <c r="N64" i="27"/>
  <c r="U64" i="27"/>
  <c r="AB64" i="27"/>
  <c r="AA68" i="27"/>
  <c r="S50" i="27"/>
  <c r="W50" i="27"/>
  <c r="I52" i="27"/>
  <c r="M52" i="27"/>
  <c r="Q52" i="27"/>
  <c r="U52" i="27"/>
  <c r="Y52" i="27"/>
  <c r="I53" i="27"/>
  <c r="M53" i="27"/>
  <c r="Q53" i="27"/>
  <c r="U53" i="27"/>
  <c r="Y53" i="27"/>
  <c r="I54" i="27"/>
  <c r="M54" i="27"/>
  <c r="Q54" i="27"/>
  <c r="U54" i="27"/>
  <c r="Y54" i="27"/>
  <c r="AB55" i="27"/>
  <c r="X55" i="27"/>
  <c r="T55" i="27"/>
  <c r="P55" i="27"/>
  <c r="L55" i="27"/>
  <c r="I55" i="27"/>
  <c r="N55" i="27"/>
  <c r="S55" i="27"/>
  <c r="Y55" i="27"/>
  <c r="AD55" i="27"/>
  <c r="K56" i="27"/>
  <c r="Q56" i="27"/>
  <c r="V56" i="27"/>
  <c r="AA56" i="27"/>
  <c r="K58" i="27"/>
  <c r="Q58" i="27"/>
  <c r="V58" i="27"/>
  <c r="AA58" i="27"/>
  <c r="K60" i="27"/>
  <c r="Q60" i="27"/>
  <c r="V60" i="27"/>
  <c r="AA60" i="27"/>
  <c r="K62" i="27"/>
  <c r="Q62" i="27"/>
  <c r="V62" i="27"/>
  <c r="AB62" i="27"/>
  <c r="I64" i="27"/>
  <c r="P64" i="27"/>
  <c r="V64" i="27"/>
  <c r="AD64" i="27"/>
  <c r="AA70" i="27"/>
  <c r="AA63" i="27"/>
  <c r="W63" i="27"/>
  <c r="S63" i="27"/>
  <c r="O63" i="27"/>
  <c r="K63" i="27"/>
  <c r="G63" i="27"/>
  <c r="J63" i="27"/>
  <c r="P63" i="27"/>
  <c r="U63" i="27"/>
  <c r="Z63" i="27"/>
  <c r="AA65" i="27"/>
  <c r="W65" i="27"/>
  <c r="S65" i="27"/>
  <c r="O65" i="27"/>
  <c r="K65" i="27"/>
  <c r="G65" i="27"/>
  <c r="J65" i="27"/>
  <c r="P65" i="27"/>
  <c r="U65" i="27"/>
  <c r="Z65" i="27"/>
  <c r="AA69" i="27"/>
  <c r="AA71" i="27"/>
  <c r="AA73" i="27"/>
  <c r="AA75" i="27"/>
  <c r="M67" i="27"/>
  <c r="AC67" i="27"/>
  <c r="I68" i="27"/>
  <c r="I69" i="27"/>
  <c r="M69" i="27"/>
  <c r="Q69" i="27"/>
  <c r="U69" i="27"/>
  <c r="Y69" i="27"/>
  <c r="AC69" i="27"/>
  <c r="I70" i="27"/>
  <c r="M70" i="27"/>
  <c r="Q70" i="27"/>
  <c r="U70" i="27"/>
  <c r="Y70" i="27"/>
  <c r="AC70" i="27"/>
  <c r="I71" i="27"/>
  <c r="M71" i="27"/>
  <c r="Q71" i="27"/>
  <c r="U71" i="27"/>
  <c r="Y71" i="27"/>
  <c r="AC71" i="27"/>
  <c r="I72" i="27"/>
  <c r="M72" i="27"/>
  <c r="Q72" i="27"/>
  <c r="U72" i="27"/>
  <c r="Y72" i="27"/>
  <c r="AC72" i="27"/>
  <c r="I73" i="27"/>
  <c r="M73" i="27"/>
  <c r="Q73" i="27"/>
  <c r="U73" i="27"/>
  <c r="Y73" i="27"/>
  <c r="AC73" i="27"/>
  <c r="I74" i="27"/>
  <c r="M74" i="27"/>
  <c r="Q74" i="27"/>
  <c r="U74" i="27"/>
  <c r="Y74" i="27"/>
  <c r="AC74" i="27"/>
  <c r="I75" i="27"/>
  <c r="M75" i="27"/>
  <c r="Q75" i="27"/>
  <c r="U75" i="27"/>
  <c r="Y75" i="27"/>
  <c r="AC75" i="27"/>
  <c r="J67" i="27"/>
  <c r="Z67" i="27"/>
  <c r="J69" i="27"/>
  <c r="N69" i="27"/>
  <c r="R69" i="27"/>
  <c r="V69" i="27"/>
  <c r="Z69" i="27"/>
  <c r="AD69" i="27"/>
  <c r="J70" i="27"/>
  <c r="N70" i="27"/>
  <c r="R70" i="27"/>
  <c r="V70" i="27"/>
  <c r="Z70" i="27"/>
  <c r="AD70" i="27"/>
  <c r="J71" i="27"/>
  <c r="N71" i="27"/>
  <c r="R71" i="27"/>
  <c r="V71" i="27"/>
  <c r="Z71" i="27"/>
  <c r="AD71" i="27"/>
  <c r="J72" i="27"/>
  <c r="N72" i="27"/>
  <c r="R72" i="27"/>
  <c r="V72" i="27"/>
  <c r="Z72" i="27"/>
  <c r="AD72" i="27"/>
  <c r="J73" i="27"/>
  <c r="N73" i="27"/>
  <c r="R73" i="27"/>
  <c r="V73" i="27"/>
  <c r="Z73" i="27"/>
  <c r="AD73" i="27"/>
  <c r="J74" i="27"/>
  <c r="N74" i="27"/>
  <c r="R74" i="27"/>
  <c r="V74" i="27"/>
  <c r="Z74" i="27"/>
  <c r="AD74" i="27"/>
  <c r="J75" i="27"/>
  <c r="N75" i="27"/>
  <c r="R75" i="27"/>
  <c r="V75" i="27"/>
  <c r="Z75" i="27"/>
  <c r="AD75" i="27"/>
  <c r="G67" i="27"/>
  <c r="W67" i="27"/>
  <c r="G69" i="27"/>
  <c r="K69" i="27"/>
  <c r="O69" i="27"/>
  <c r="S69" i="27"/>
  <c r="W69" i="27"/>
  <c r="G70" i="27"/>
  <c r="K70" i="27"/>
  <c r="O70" i="27"/>
  <c r="S70" i="27"/>
  <c r="W70" i="27"/>
  <c r="G71" i="27"/>
  <c r="K71" i="27"/>
  <c r="O71" i="27"/>
  <c r="S71" i="27"/>
  <c r="W71" i="27"/>
  <c r="G72" i="27"/>
  <c r="K72" i="27"/>
  <c r="O72" i="27"/>
  <c r="S72" i="27"/>
  <c r="W72" i="27"/>
  <c r="G73" i="27"/>
  <c r="K73" i="27"/>
  <c r="O73" i="27"/>
  <c r="S73" i="27"/>
  <c r="W73" i="27"/>
  <c r="G74" i="27"/>
  <c r="K74" i="27"/>
  <c r="O74" i="27"/>
  <c r="S74" i="27"/>
  <c r="W74" i="27"/>
  <c r="G75" i="27"/>
  <c r="K75" i="27"/>
  <c r="O75" i="27"/>
  <c r="S75" i="27"/>
  <c r="W75" i="27"/>
  <c r="AD74" i="26"/>
  <c r="AD73" i="26"/>
  <c r="AD72" i="26"/>
  <c r="AD71" i="26"/>
  <c r="AD68" i="26"/>
  <c r="AD66" i="26"/>
  <c r="AD65" i="26"/>
  <c r="AD64" i="26"/>
  <c r="AD61" i="26"/>
  <c r="AD60" i="26"/>
  <c r="AD59" i="26"/>
  <c r="AD58" i="26"/>
  <c r="AD57" i="26"/>
  <c r="AD56" i="26"/>
  <c r="AD55" i="26"/>
  <c r="AD54" i="26"/>
  <c r="AD51" i="26"/>
  <c r="AC62" i="26"/>
  <c r="AD39" i="26"/>
  <c r="AC48" i="26"/>
  <c r="AD41" i="26"/>
  <c r="AD35" i="26"/>
  <c r="AD27" i="26"/>
  <c r="AD49" i="26"/>
  <c r="AD45" i="26"/>
  <c r="AD43" i="26"/>
  <c r="I20" i="26"/>
  <c r="M20" i="26"/>
  <c r="W20" i="26"/>
  <c r="N21" i="26"/>
  <c r="AD21" i="26"/>
  <c r="K24" i="26"/>
  <c r="AA24" i="26"/>
  <c r="U26" i="26"/>
  <c r="AB28" i="26"/>
  <c r="X28" i="26"/>
  <c r="T28" i="26"/>
  <c r="P28" i="26"/>
  <c r="L28" i="26"/>
  <c r="H28" i="26"/>
  <c r="AA28" i="26"/>
  <c r="W28" i="26"/>
  <c r="S28" i="26"/>
  <c r="O28" i="26"/>
  <c r="K28" i="26"/>
  <c r="G28" i="26"/>
  <c r="AD28" i="26"/>
  <c r="Z28" i="26"/>
  <c r="V28" i="26"/>
  <c r="R28" i="26"/>
  <c r="N28" i="26"/>
  <c r="J28" i="26"/>
  <c r="Q28" i="26"/>
  <c r="AB36" i="26"/>
  <c r="X36" i="26"/>
  <c r="T36" i="26"/>
  <c r="P36" i="26"/>
  <c r="L36" i="26"/>
  <c r="H36" i="26"/>
  <c r="AA36" i="26"/>
  <c r="W36" i="26"/>
  <c r="S36" i="26"/>
  <c r="O36" i="26"/>
  <c r="K36" i="26"/>
  <c r="G36" i="26"/>
  <c r="AD36" i="26"/>
  <c r="Z36" i="26"/>
  <c r="V36" i="26"/>
  <c r="R36" i="26"/>
  <c r="N36" i="26"/>
  <c r="J36" i="26"/>
  <c r="Q36" i="26"/>
  <c r="V37" i="26"/>
  <c r="AB52" i="26"/>
  <c r="X52" i="26"/>
  <c r="T52" i="26"/>
  <c r="P52" i="26"/>
  <c r="L52" i="26"/>
  <c r="H52" i="26"/>
  <c r="AA52" i="26"/>
  <c r="W52" i="26"/>
  <c r="S52" i="26"/>
  <c r="O52" i="26"/>
  <c r="K52" i="26"/>
  <c r="G52" i="26"/>
  <c r="AD52" i="26"/>
  <c r="Z52" i="26"/>
  <c r="V52" i="26"/>
  <c r="R52" i="26"/>
  <c r="N52" i="26"/>
  <c r="J52" i="26"/>
  <c r="AC52" i="26"/>
  <c r="M52" i="26"/>
  <c r="Y52" i="26"/>
  <c r="I52" i="26"/>
  <c r="U52" i="26"/>
  <c r="L74" i="26"/>
  <c r="L72" i="26"/>
  <c r="L70" i="26"/>
  <c r="L65" i="26"/>
  <c r="L64" i="26"/>
  <c r="L61" i="26"/>
  <c r="L59" i="26"/>
  <c r="L71" i="26"/>
  <c r="L49" i="26"/>
  <c r="L45" i="26"/>
  <c r="L73" i="26"/>
  <c r="L62" i="26"/>
  <c r="L60" i="26"/>
  <c r="L58" i="26"/>
  <c r="L57" i="26"/>
  <c r="L56" i="26"/>
  <c r="L55" i="26"/>
  <c r="L54" i="26"/>
  <c r="L51" i="26"/>
  <c r="L47" i="26"/>
  <c r="L75" i="26"/>
  <c r="L39" i="26"/>
  <c r="L37" i="26"/>
  <c r="L29" i="26"/>
  <c r="K50" i="26"/>
  <c r="K46" i="26"/>
  <c r="L41" i="26"/>
  <c r="K37" i="26"/>
  <c r="T75" i="26"/>
  <c r="T73" i="26"/>
  <c r="T71" i="26"/>
  <c r="T65" i="26"/>
  <c r="T64" i="26"/>
  <c r="T74" i="26"/>
  <c r="T62" i="26"/>
  <c r="T60" i="26"/>
  <c r="T68" i="26"/>
  <c r="T49" i="26"/>
  <c r="T45" i="26"/>
  <c r="T70" i="26"/>
  <c r="T61" i="26"/>
  <c r="T59" i="26"/>
  <c r="T58" i="26"/>
  <c r="T57" i="26"/>
  <c r="T56" i="26"/>
  <c r="T55" i="26"/>
  <c r="T54" i="26"/>
  <c r="S50" i="26"/>
  <c r="S46" i="26"/>
  <c r="T39" i="26"/>
  <c r="T37" i="26"/>
  <c r="T29" i="26"/>
  <c r="T72" i="26"/>
  <c r="T51" i="26"/>
  <c r="T47" i="26"/>
  <c r="T41" i="26"/>
  <c r="S37" i="26"/>
  <c r="AB74" i="26"/>
  <c r="AB72" i="26"/>
  <c r="AB70" i="26"/>
  <c r="AB64" i="26"/>
  <c r="AB71" i="26"/>
  <c r="AB61" i="26"/>
  <c r="AB59" i="26"/>
  <c r="AB73" i="26"/>
  <c r="AB65" i="26"/>
  <c r="AB49" i="26"/>
  <c r="AB45" i="26"/>
  <c r="AB75" i="26"/>
  <c r="AB60" i="26"/>
  <c r="AB58" i="26"/>
  <c r="AB57" i="26"/>
  <c r="AB56" i="26"/>
  <c r="AB55" i="26"/>
  <c r="AB54" i="26"/>
  <c r="AB51" i="26"/>
  <c r="AB39" i="26"/>
  <c r="AB37" i="26"/>
  <c r="AB29" i="26"/>
  <c r="AA50" i="26"/>
  <c r="AA46" i="26"/>
  <c r="AB41" i="26"/>
  <c r="AA37" i="26"/>
  <c r="R16" i="26"/>
  <c r="V16" i="26"/>
  <c r="Z16" i="26"/>
  <c r="AK18" i="26"/>
  <c r="AM18" i="26" s="1"/>
  <c r="J20" i="26"/>
  <c r="N20" i="26"/>
  <c r="R20" i="26"/>
  <c r="AL20" i="26"/>
  <c r="AM20" i="26" s="1"/>
  <c r="H21" i="26"/>
  <c r="P21" i="26"/>
  <c r="X21" i="26"/>
  <c r="AB22" i="26"/>
  <c r="J23" i="26"/>
  <c r="R23" i="26"/>
  <c r="Z23" i="26"/>
  <c r="M24" i="26"/>
  <c r="U24" i="26"/>
  <c r="AC25" i="26"/>
  <c r="L25" i="26"/>
  <c r="T25" i="26"/>
  <c r="AB25" i="26"/>
  <c r="G26" i="26"/>
  <c r="O26" i="26"/>
  <c r="AM26" i="26"/>
  <c r="N27" i="26"/>
  <c r="U28" i="26"/>
  <c r="J29" i="26"/>
  <c r="Z29" i="26"/>
  <c r="W30" i="26"/>
  <c r="P31" i="26"/>
  <c r="U32" i="26"/>
  <c r="G34" i="26"/>
  <c r="W34" i="26"/>
  <c r="AA35" i="26"/>
  <c r="P35" i="26"/>
  <c r="U36" i="26"/>
  <c r="J37" i="26"/>
  <c r="X39" i="26"/>
  <c r="AB40" i="26"/>
  <c r="X40" i="26"/>
  <c r="T40" i="26"/>
  <c r="P40" i="26"/>
  <c r="L40" i="26"/>
  <c r="H40" i="26"/>
  <c r="AD40" i="26"/>
  <c r="Z40" i="26"/>
  <c r="V40" i="26"/>
  <c r="R40" i="26"/>
  <c r="N40" i="26"/>
  <c r="J40" i="26"/>
  <c r="Y40" i="26"/>
  <c r="Q40" i="26"/>
  <c r="I40" i="26"/>
  <c r="W40" i="26"/>
  <c r="O40" i="26"/>
  <c r="G40" i="26"/>
  <c r="AC40" i="26"/>
  <c r="U40" i="26"/>
  <c r="M40" i="26"/>
  <c r="AA40" i="26"/>
  <c r="Y44" i="26"/>
  <c r="W44" i="26"/>
  <c r="P47" i="26"/>
  <c r="AA51" i="26"/>
  <c r="P53" i="26"/>
  <c r="X62" i="26"/>
  <c r="V74" i="26"/>
  <c r="V73" i="26"/>
  <c r="V72" i="26"/>
  <c r="V71" i="26"/>
  <c r="V70" i="26"/>
  <c r="V68" i="26"/>
  <c r="V65" i="26"/>
  <c r="V64" i="26"/>
  <c r="V62" i="26"/>
  <c r="V61" i="26"/>
  <c r="V60" i="26"/>
  <c r="V59" i="26"/>
  <c r="V58" i="26"/>
  <c r="V57" i="26"/>
  <c r="V56" i="26"/>
  <c r="V55" i="26"/>
  <c r="V54" i="26"/>
  <c r="V51" i="26"/>
  <c r="V47" i="26"/>
  <c r="V49" i="26"/>
  <c r="V45" i="26"/>
  <c r="V39" i="26"/>
  <c r="V41" i="26"/>
  <c r="V35" i="26"/>
  <c r="V43" i="26"/>
  <c r="Y16" i="26"/>
  <c r="N17" i="26"/>
  <c r="AB20" i="26"/>
  <c r="X20" i="26"/>
  <c r="T20" i="26"/>
  <c r="AD20" i="26"/>
  <c r="Z20" i="26"/>
  <c r="V20" i="26"/>
  <c r="Q20" i="26"/>
  <c r="V21" i="26"/>
  <c r="AB24" i="26"/>
  <c r="T24" i="26"/>
  <c r="P24" i="26"/>
  <c r="L24" i="26"/>
  <c r="H24" i="26"/>
  <c r="AD24" i="26"/>
  <c r="Z24" i="26"/>
  <c r="R24" i="26"/>
  <c r="N24" i="26"/>
  <c r="J24" i="26"/>
  <c r="S24" i="26"/>
  <c r="Q32" i="26"/>
  <c r="H75" i="26"/>
  <c r="H73" i="26"/>
  <c r="H71" i="26"/>
  <c r="H74" i="26"/>
  <c r="H72" i="26"/>
  <c r="H66" i="26"/>
  <c r="H58" i="26"/>
  <c r="H57" i="26"/>
  <c r="H56" i="26"/>
  <c r="H55" i="26"/>
  <c r="H54" i="26"/>
  <c r="H61" i="26"/>
  <c r="H59" i="26"/>
  <c r="H49" i="26"/>
  <c r="H45" i="26"/>
  <c r="H64" i="26"/>
  <c r="H62" i="26"/>
  <c r="H41" i="26"/>
  <c r="G39" i="26"/>
  <c r="H65" i="26"/>
  <c r="H51" i="26"/>
  <c r="H47" i="26"/>
  <c r="H37" i="26"/>
  <c r="H29" i="26"/>
  <c r="G42" i="26"/>
  <c r="G37" i="26"/>
  <c r="J74" i="26"/>
  <c r="J73" i="26"/>
  <c r="J72" i="26"/>
  <c r="J71" i="26"/>
  <c r="J68" i="26"/>
  <c r="J62" i="26"/>
  <c r="J61" i="26"/>
  <c r="J60" i="26"/>
  <c r="J59" i="26"/>
  <c r="J65" i="26"/>
  <c r="J64" i="26"/>
  <c r="J51" i="26"/>
  <c r="J47" i="26"/>
  <c r="J55" i="26"/>
  <c r="J56" i="26"/>
  <c r="I42" i="26"/>
  <c r="J35" i="26"/>
  <c r="J57" i="26"/>
  <c r="I48" i="26"/>
  <c r="J39" i="26"/>
  <c r="R74" i="26"/>
  <c r="R73" i="26"/>
  <c r="R72" i="26"/>
  <c r="R71" i="26"/>
  <c r="R70" i="26"/>
  <c r="R68" i="26"/>
  <c r="R62" i="26"/>
  <c r="R61" i="26"/>
  <c r="R60" i="26"/>
  <c r="R59" i="26"/>
  <c r="R65" i="26"/>
  <c r="R64" i="26"/>
  <c r="R51" i="26"/>
  <c r="R56" i="26"/>
  <c r="R57" i="26"/>
  <c r="R49" i="26"/>
  <c r="R45" i="26"/>
  <c r="Q42" i="26"/>
  <c r="R35" i="26"/>
  <c r="R58" i="26"/>
  <c r="R54" i="26"/>
  <c r="R39" i="26"/>
  <c r="Z74" i="26"/>
  <c r="Z73" i="26"/>
  <c r="Z72" i="26"/>
  <c r="Z71" i="26"/>
  <c r="Z66" i="26"/>
  <c r="Z65" i="26"/>
  <c r="Z62" i="26"/>
  <c r="Z61" i="26"/>
  <c r="Z60" i="26"/>
  <c r="Z59" i="26"/>
  <c r="Z64" i="26"/>
  <c r="Z51" i="26"/>
  <c r="Z47" i="26"/>
  <c r="Z57" i="26"/>
  <c r="Z58" i="26"/>
  <c r="Z54" i="26"/>
  <c r="Y42" i="26"/>
  <c r="Z35" i="26"/>
  <c r="Z55" i="26"/>
  <c r="Y48" i="26"/>
  <c r="Z39" i="26"/>
  <c r="I18" i="26"/>
  <c r="G20" i="26"/>
  <c r="K20" i="26"/>
  <c r="O20" i="26"/>
  <c r="S20" i="26"/>
  <c r="AA20" i="26"/>
  <c r="J21" i="26"/>
  <c r="R21" i="26"/>
  <c r="Z21" i="26"/>
  <c r="AC22" i="26"/>
  <c r="AA23" i="26"/>
  <c r="L23" i="26"/>
  <c r="T23" i="26"/>
  <c r="AB23" i="26"/>
  <c r="G24" i="26"/>
  <c r="O24" i="26"/>
  <c r="N25" i="26"/>
  <c r="V25" i="26"/>
  <c r="AD25" i="26"/>
  <c r="I26" i="26"/>
  <c r="Q26" i="26"/>
  <c r="Y26" i="26"/>
  <c r="H27" i="26"/>
  <c r="X27" i="26"/>
  <c r="I28" i="26"/>
  <c r="Y28" i="26"/>
  <c r="N29" i="26"/>
  <c r="AD29" i="26"/>
  <c r="K30" i="26"/>
  <c r="AA30" i="26"/>
  <c r="T31" i="26"/>
  <c r="I32" i="26"/>
  <c r="K34" i="26"/>
  <c r="AA34" i="26"/>
  <c r="T35" i="26"/>
  <c r="I36" i="26"/>
  <c r="Y36" i="26"/>
  <c r="N37" i="26"/>
  <c r="AD37" i="26"/>
  <c r="J41" i="26"/>
  <c r="Z49" i="26"/>
  <c r="Q52" i="26"/>
  <c r="Z56" i="26"/>
  <c r="N74" i="26"/>
  <c r="N73" i="26"/>
  <c r="N72" i="26"/>
  <c r="N71" i="26"/>
  <c r="N70" i="26"/>
  <c r="N66" i="26"/>
  <c r="N65" i="26"/>
  <c r="N64" i="26"/>
  <c r="N62" i="26"/>
  <c r="N61" i="26"/>
  <c r="N60" i="26"/>
  <c r="N59" i="26"/>
  <c r="N58" i="26"/>
  <c r="N57" i="26"/>
  <c r="N56" i="26"/>
  <c r="N55" i="26"/>
  <c r="N54" i="26"/>
  <c r="N51" i="26"/>
  <c r="N47" i="26"/>
  <c r="N39" i="26"/>
  <c r="M48" i="26"/>
  <c r="N41" i="26"/>
  <c r="N35" i="26"/>
  <c r="N49" i="26"/>
  <c r="N45" i="26"/>
  <c r="N43" i="26"/>
  <c r="M26" i="26"/>
  <c r="AC26" i="26"/>
  <c r="V29" i="26"/>
  <c r="AB32" i="26"/>
  <c r="X32" i="26"/>
  <c r="T32" i="26"/>
  <c r="P32" i="26"/>
  <c r="L32" i="26"/>
  <c r="H32" i="26"/>
  <c r="AA32" i="26"/>
  <c r="W32" i="26"/>
  <c r="S32" i="26"/>
  <c r="O32" i="26"/>
  <c r="K32" i="26"/>
  <c r="G32" i="26"/>
  <c r="AD32" i="26"/>
  <c r="Z32" i="26"/>
  <c r="V32" i="26"/>
  <c r="R32" i="26"/>
  <c r="N32" i="26"/>
  <c r="J32" i="26"/>
  <c r="AC42" i="26"/>
  <c r="P74" i="26"/>
  <c r="P72" i="26"/>
  <c r="P70" i="26"/>
  <c r="P68" i="26"/>
  <c r="P75" i="26"/>
  <c r="P73" i="26"/>
  <c r="P71" i="26"/>
  <c r="P58" i="26"/>
  <c r="P57" i="26"/>
  <c r="P56" i="26"/>
  <c r="P55" i="26"/>
  <c r="P54" i="26"/>
  <c r="P64" i="26"/>
  <c r="P62" i="26"/>
  <c r="P60" i="26"/>
  <c r="P49" i="26"/>
  <c r="P45" i="26"/>
  <c r="P65" i="26"/>
  <c r="P59" i="26"/>
  <c r="P41" i="26"/>
  <c r="P61" i="26"/>
  <c r="O50" i="26"/>
  <c r="O46" i="26"/>
  <c r="P37" i="26"/>
  <c r="P33" i="26"/>
  <c r="P29" i="26"/>
  <c r="O42" i="26"/>
  <c r="O37" i="26"/>
  <c r="X75" i="26"/>
  <c r="X73" i="26"/>
  <c r="X71" i="26"/>
  <c r="X65" i="26"/>
  <c r="X74" i="26"/>
  <c r="X72" i="26"/>
  <c r="X68" i="26"/>
  <c r="X66" i="26"/>
  <c r="X64" i="26"/>
  <c r="X58" i="26"/>
  <c r="X57" i="26"/>
  <c r="X56" i="26"/>
  <c r="X55" i="26"/>
  <c r="X54" i="26"/>
  <c r="X61" i="26"/>
  <c r="X59" i="26"/>
  <c r="X49" i="26"/>
  <c r="X45" i="26"/>
  <c r="X41" i="26"/>
  <c r="X51" i="26"/>
  <c r="X47" i="26"/>
  <c r="X43" i="26"/>
  <c r="X37" i="26"/>
  <c r="X29" i="26"/>
  <c r="X63" i="26"/>
  <c r="X60" i="26"/>
  <c r="W42" i="26"/>
  <c r="W37" i="26"/>
  <c r="R18" i="26"/>
  <c r="V18" i="26"/>
  <c r="H20" i="26"/>
  <c r="L20" i="26"/>
  <c r="P20" i="26"/>
  <c r="U20" i="26"/>
  <c r="AC20" i="26"/>
  <c r="AC21" i="26"/>
  <c r="L21" i="26"/>
  <c r="T21" i="26"/>
  <c r="AB21" i="26"/>
  <c r="AM22" i="26"/>
  <c r="N23" i="26"/>
  <c r="V23" i="26"/>
  <c r="AD23" i="26"/>
  <c r="I24" i="26"/>
  <c r="Y24" i="26"/>
  <c r="AL24" i="26"/>
  <c r="AM24" i="26" s="1"/>
  <c r="H25" i="26"/>
  <c r="P25" i="26"/>
  <c r="X25" i="26"/>
  <c r="AD26" i="26"/>
  <c r="Z26" i="26"/>
  <c r="V26" i="26"/>
  <c r="R26" i="26"/>
  <c r="N26" i="26"/>
  <c r="J26" i="26"/>
  <c r="AB26" i="26"/>
  <c r="X26" i="26"/>
  <c r="T26" i="26"/>
  <c r="P26" i="26"/>
  <c r="L26" i="26"/>
  <c r="H26" i="26"/>
  <c r="K26" i="26"/>
  <c r="S26" i="26"/>
  <c r="AA26" i="26"/>
  <c r="J27" i="26"/>
  <c r="R27" i="26"/>
  <c r="Z27" i="26"/>
  <c r="M28" i="26"/>
  <c r="AC28" i="26"/>
  <c r="AC29" i="26"/>
  <c r="R29" i="26"/>
  <c r="AD30" i="26"/>
  <c r="O30" i="26"/>
  <c r="AL30" i="26"/>
  <c r="AK30" i="26"/>
  <c r="AM30" i="26" s="1"/>
  <c r="M32" i="26"/>
  <c r="AC32" i="26"/>
  <c r="AC33" i="26"/>
  <c r="R33" i="26"/>
  <c r="AD34" i="26"/>
  <c r="O34" i="26"/>
  <c r="AL34" i="26"/>
  <c r="AK34" i="26"/>
  <c r="AM34" i="26" s="1"/>
  <c r="H35" i="26"/>
  <c r="X35" i="26"/>
  <c r="M36" i="26"/>
  <c r="AC36" i="26"/>
  <c r="AC37" i="26"/>
  <c r="R37" i="26"/>
  <c r="AL38" i="26"/>
  <c r="AK38" i="26"/>
  <c r="AM38" i="26" s="1"/>
  <c r="H39" i="26"/>
  <c r="K40" i="26"/>
  <c r="R41" i="26"/>
  <c r="U42" i="26"/>
  <c r="G44" i="26"/>
  <c r="J45" i="26"/>
  <c r="G46" i="26"/>
  <c r="AA47" i="26"/>
  <c r="U48" i="26"/>
  <c r="P51" i="26"/>
  <c r="J53" i="26"/>
  <c r="J58" i="26"/>
  <c r="AA61" i="26"/>
  <c r="G21" i="26"/>
  <c r="K21" i="26"/>
  <c r="O21" i="26"/>
  <c r="S21" i="26"/>
  <c r="W21" i="26"/>
  <c r="AA21" i="26"/>
  <c r="I23" i="26"/>
  <c r="M23" i="26"/>
  <c r="Q23" i="26"/>
  <c r="U23" i="26"/>
  <c r="Y23" i="26"/>
  <c r="AC23" i="26"/>
  <c r="G25" i="26"/>
  <c r="K25" i="26"/>
  <c r="O25" i="26"/>
  <c r="S25" i="26"/>
  <c r="W25" i="26"/>
  <c r="AA25" i="26"/>
  <c r="I27" i="26"/>
  <c r="M27" i="26"/>
  <c r="Q27" i="26"/>
  <c r="U27" i="26"/>
  <c r="Y27" i="26"/>
  <c r="AC27" i="26"/>
  <c r="G29" i="26"/>
  <c r="K29" i="26"/>
  <c r="O29" i="26"/>
  <c r="S29" i="26"/>
  <c r="W29" i="26"/>
  <c r="AA29" i="26"/>
  <c r="L30" i="26"/>
  <c r="P30" i="26"/>
  <c r="T30" i="26"/>
  <c r="X30" i="26"/>
  <c r="AB30" i="26"/>
  <c r="AC31" i="26"/>
  <c r="G33" i="26"/>
  <c r="K33" i="26"/>
  <c r="O33" i="26"/>
  <c r="AA33" i="26"/>
  <c r="H34" i="26"/>
  <c r="L34" i="26"/>
  <c r="P34" i="26"/>
  <c r="T34" i="26"/>
  <c r="X34" i="26"/>
  <c r="AB34" i="26"/>
  <c r="I35" i="26"/>
  <c r="M35" i="26"/>
  <c r="Q35" i="26"/>
  <c r="U35" i="26"/>
  <c r="Y35" i="26"/>
  <c r="AC35" i="26"/>
  <c r="H38" i="26"/>
  <c r="L38" i="26"/>
  <c r="AA39" i="26"/>
  <c r="AC41" i="26"/>
  <c r="I44" i="26"/>
  <c r="Q44" i="26"/>
  <c r="AM47" i="26"/>
  <c r="AA59" i="26"/>
  <c r="I30" i="26"/>
  <c r="Q30" i="26"/>
  <c r="U30" i="26"/>
  <c r="Y30" i="26"/>
  <c r="AC30" i="26"/>
  <c r="I34" i="26"/>
  <c r="M34" i="26"/>
  <c r="Q34" i="26"/>
  <c r="U34" i="26"/>
  <c r="Y34" i="26"/>
  <c r="AC34" i="26"/>
  <c r="I38" i="26"/>
  <c r="M38" i="26"/>
  <c r="Q38" i="26"/>
  <c r="AM40" i="26"/>
  <c r="AB44" i="26"/>
  <c r="X44" i="26"/>
  <c r="T44" i="26"/>
  <c r="P44" i="26"/>
  <c r="L44" i="26"/>
  <c r="H44" i="26"/>
  <c r="AA44" i="26"/>
  <c r="AD44" i="26"/>
  <c r="Z44" i="26"/>
  <c r="V44" i="26"/>
  <c r="R44" i="26"/>
  <c r="N44" i="26"/>
  <c r="J44" i="26"/>
  <c r="K44" i="26"/>
  <c r="S44" i="26"/>
  <c r="AC44" i="26"/>
  <c r="AC45" i="26"/>
  <c r="AD46" i="26"/>
  <c r="AL46" i="26"/>
  <c r="AK46" i="26"/>
  <c r="AM46" i="26" s="1"/>
  <c r="AC49" i="26"/>
  <c r="AD50" i="26"/>
  <c r="AL50" i="26"/>
  <c r="AK50" i="26"/>
  <c r="AM50" i="26" s="1"/>
  <c r="AA53" i="26"/>
  <c r="W53" i="26"/>
  <c r="S53" i="26"/>
  <c r="O53" i="26"/>
  <c r="K53" i="26"/>
  <c r="G53" i="26"/>
  <c r="AC53" i="26"/>
  <c r="Y53" i="26"/>
  <c r="T53" i="26"/>
  <c r="N53" i="26"/>
  <c r="I53" i="26"/>
  <c r="AD53" i="26"/>
  <c r="X53" i="26"/>
  <c r="R53" i="26"/>
  <c r="M53" i="26"/>
  <c r="H53" i="26"/>
  <c r="AB53" i="26"/>
  <c r="V53" i="26"/>
  <c r="Q53" i="26"/>
  <c r="L53" i="26"/>
  <c r="U53" i="26"/>
  <c r="I21" i="26"/>
  <c r="M21" i="26"/>
  <c r="Q21" i="26"/>
  <c r="U21" i="26"/>
  <c r="Y21" i="26"/>
  <c r="G23" i="26"/>
  <c r="K23" i="26"/>
  <c r="O23" i="26"/>
  <c r="S23" i="26"/>
  <c r="W23" i="26"/>
  <c r="I25" i="26"/>
  <c r="M25" i="26"/>
  <c r="Q25" i="26"/>
  <c r="U25" i="26"/>
  <c r="Y25" i="26"/>
  <c r="G27" i="26"/>
  <c r="K27" i="26"/>
  <c r="O27" i="26"/>
  <c r="S27" i="26"/>
  <c r="W27" i="26"/>
  <c r="I29" i="26"/>
  <c r="M29" i="26"/>
  <c r="Q29" i="26"/>
  <c r="U29" i="26"/>
  <c r="Y29" i="26"/>
  <c r="J30" i="26"/>
  <c r="R30" i="26"/>
  <c r="V30" i="26"/>
  <c r="Z30" i="26"/>
  <c r="G31" i="26"/>
  <c r="O31" i="26"/>
  <c r="S31" i="26"/>
  <c r="J34" i="26"/>
  <c r="N34" i="26"/>
  <c r="R34" i="26"/>
  <c r="V34" i="26"/>
  <c r="Z34" i="26"/>
  <c r="G35" i="26"/>
  <c r="K35" i="26"/>
  <c r="O35" i="26"/>
  <c r="S35" i="26"/>
  <c r="W35" i="26"/>
  <c r="I37" i="26"/>
  <c r="M37" i="26"/>
  <c r="Q37" i="26"/>
  <c r="U37" i="26"/>
  <c r="Y37" i="26"/>
  <c r="AL40" i="26"/>
  <c r="AD42" i="26"/>
  <c r="Z42" i="26"/>
  <c r="V42" i="26"/>
  <c r="R42" i="26"/>
  <c r="N42" i="26"/>
  <c r="J42" i="26"/>
  <c r="AB42" i="26"/>
  <c r="X42" i="26"/>
  <c r="T42" i="26"/>
  <c r="P42" i="26"/>
  <c r="L42" i="26"/>
  <c r="H42" i="26"/>
  <c r="K42" i="26"/>
  <c r="S42" i="26"/>
  <c r="AA42" i="26"/>
  <c r="M44" i="26"/>
  <c r="U44" i="26"/>
  <c r="AM44" i="26"/>
  <c r="AB48" i="26"/>
  <c r="X48" i="26"/>
  <c r="T48" i="26"/>
  <c r="P48" i="26"/>
  <c r="L48" i="26"/>
  <c r="H48" i="26"/>
  <c r="AA48" i="26"/>
  <c r="W48" i="26"/>
  <c r="S48" i="26"/>
  <c r="O48" i="26"/>
  <c r="K48" i="26"/>
  <c r="G48" i="26"/>
  <c r="AD48" i="26"/>
  <c r="Z48" i="26"/>
  <c r="V48" i="26"/>
  <c r="R48" i="26"/>
  <c r="N48" i="26"/>
  <c r="J48" i="26"/>
  <c r="Q48" i="26"/>
  <c r="AM48" i="26"/>
  <c r="Z53" i="26"/>
  <c r="AA63" i="26"/>
  <c r="W63" i="26"/>
  <c r="S63" i="26"/>
  <c r="O63" i="26"/>
  <c r="K63" i="26"/>
  <c r="G63" i="26"/>
  <c r="AC63" i="26"/>
  <c r="Y63" i="26"/>
  <c r="U63" i="26"/>
  <c r="Q63" i="26"/>
  <c r="AD63" i="26"/>
  <c r="V63" i="26"/>
  <c r="N63" i="26"/>
  <c r="I63" i="26"/>
  <c r="AB63" i="26"/>
  <c r="T63" i="26"/>
  <c r="M63" i="26"/>
  <c r="H63" i="26"/>
  <c r="Z63" i="26"/>
  <c r="R63" i="26"/>
  <c r="L63" i="26"/>
  <c r="P63" i="26"/>
  <c r="J63" i="26"/>
  <c r="I39" i="26"/>
  <c r="M39" i="26"/>
  <c r="Q39" i="26"/>
  <c r="U39" i="26"/>
  <c r="Y39" i="26"/>
  <c r="AC39" i="26"/>
  <c r="G41" i="26"/>
  <c r="K41" i="26"/>
  <c r="O41" i="26"/>
  <c r="S41" i="26"/>
  <c r="W41" i="26"/>
  <c r="AA41" i="26"/>
  <c r="M43" i="26"/>
  <c r="U43" i="26"/>
  <c r="G45" i="26"/>
  <c r="K45" i="26"/>
  <c r="O45" i="26"/>
  <c r="S45" i="26"/>
  <c r="W45" i="26"/>
  <c r="AA45" i="26"/>
  <c r="H46" i="26"/>
  <c r="L46" i="26"/>
  <c r="P46" i="26"/>
  <c r="T46" i="26"/>
  <c r="X46" i="26"/>
  <c r="AB46" i="26"/>
  <c r="I47" i="26"/>
  <c r="M47" i="26"/>
  <c r="Q47" i="26"/>
  <c r="U47" i="26"/>
  <c r="Y47" i="26"/>
  <c r="AC47" i="26"/>
  <c r="G49" i="26"/>
  <c r="K49" i="26"/>
  <c r="O49" i="26"/>
  <c r="S49" i="26"/>
  <c r="W49" i="26"/>
  <c r="AA49" i="26"/>
  <c r="H50" i="26"/>
  <c r="L50" i="26"/>
  <c r="P50" i="26"/>
  <c r="T50" i="26"/>
  <c r="X50" i="26"/>
  <c r="AB50" i="26"/>
  <c r="I51" i="26"/>
  <c r="M51" i="26"/>
  <c r="Q51" i="26"/>
  <c r="U51" i="26"/>
  <c r="Y51" i="26"/>
  <c r="AC51" i="26"/>
  <c r="AA54" i="26"/>
  <c r="AA55" i="26"/>
  <c r="AA56" i="26"/>
  <c r="AA57" i="26"/>
  <c r="AA58" i="26"/>
  <c r="I46" i="26"/>
  <c r="M46" i="26"/>
  <c r="Q46" i="26"/>
  <c r="U46" i="26"/>
  <c r="Y46" i="26"/>
  <c r="AC46" i="26"/>
  <c r="I50" i="26"/>
  <c r="M50" i="26"/>
  <c r="Q50" i="26"/>
  <c r="U50" i="26"/>
  <c r="Y50" i="26"/>
  <c r="AC50" i="26"/>
  <c r="AA60" i="26"/>
  <c r="K39" i="26"/>
  <c r="O39" i="26"/>
  <c r="S39" i="26"/>
  <c r="W39" i="26"/>
  <c r="I41" i="26"/>
  <c r="M41" i="26"/>
  <c r="Q41" i="26"/>
  <c r="U41" i="26"/>
  <c r="Y41" i="26"/>
  <c r="G43" i="26"/>
  <c r="K43" i="26"/>
  <c r="O43" i="26"/>
  <c r="W43" i="26"/>
  <c r="I45" i="26"/>
  <c r="M45" i="26"/>
  <c r="Q45" i="26"/>
  <c r="U45" i="26"/>
  <c r="Y45" i="26"/>
  <c r="J46" i="26"/>
  <c r="N46" i="26"/>
  <c r="R46" i="26"/>
  <c r="V46" i="26"/>
  <c r="Z46" i="26"/>
  <c r="G47" i="26"/>
  <c r="S47" i="26"/>
  <c r="W47" i="26"/>
  <c r="I49" i="26"/>
  <c r="M49" i="26"/>
  <c r="Q49" i="26"/>
  <c r="U49" i="26"/>
  <c r="Y49" i="26"/>
  <c r="J50" i="26"/>
  <c r="N50" i="26"/>
  <c r="R50" i="26"/>
  <c r="V50" i="26"/>
  <c r="Z50" i="26"/>
  <c r="G51" i="26"/>
  <c r="K51" i="26"/>
  <c r="O51" i="26"/>
  <c r="S51" i="26"/>
  <c r="W51" i="26"/>
  <c r="I54" i="26"/>
  <c r="M54" i="26"/>
  <c r="Q54" i="26"/>
  <c r="U54" i="26"/>
  <c r="Y54" i="26"/>
  <c r="AC54" i="26"/>
  <c r="I55" i="26"/>
  <c r="M55" i="26"/>
  <c r="Q55" i="26"/>
  <c r="U55" i="26"/>
  <c r="Y55" i="26"/>
  <c r="AC55" i="26"/>
  <c r="I56" i="26"/>
  <c r="M56" i="26"/>
  <c r="Q56" i="26"/>
  <c r="U56" i="26"/>
  <c r="Y56" i="26"/>
  <c r="AC56" i="26"/>
  <c r="I57" i="26"/>
  <c r="M57" i="26"/>
  <c r="Q57" i="26"/>
  <c r="U57" i="26"/>
  <c r="Y57" i="26"/>
  <c r="AC57" i="26"/>
  <c r="I58" i="26"/>
  <c r="M58" i="26"/>
  <c r="Q58" i="26"/>
  <c r="U58" i="26"/>
  <c r="Y58" i="26"/>
  <c r="AC58" i="26"/>
  <c r="I59" i="26"/>
  <c r="M59" i="26"/>
  <c r="Q59" i="26"/>
  <c r="U59" i="26"/>
  <c r="Y59" i="26"/>
  <c r="AC59" i="26"/>
  <c r="I60" i="26"/>
  <c r="M60" i="26"/>
  <c r="Q60" i="26"/>
  <c r="U60" i="26"/>
  <c r="Y60" i="26"/>
  <c r="AC60" i="26"/>
  <c r="I61" i="26"/>
  <c r="M61" i="26"/>
  <c r="Q61" i="26"/>
  <c r="U61" i="26"/>
  <c r="Y61" i="26"/>
  <c r="AC61" i="26"/>
  <c r="AA62" i="26"/>
  <c r="I62" i="26"/>
  <c r="M62" i="26"/>
  <c r="Q62" i="26"/>
  <c r="U62" i="26"/>
  <c r="Y62" i="26"/>
  <c r="AD62" i="26"/>
  <c r="AA69" i="26"/>
  <c r="AA71" i="26"/>
  <c r="AA73" i="26"/>
  <c r="AA75" i="26"/>
  <c r="AA64" i="26"/>
  <c r="AA65" i="26"/>
  <c r="G54" i="26"/>
  <c r="K54" i="26"/>
  <c r="O54" i="26"/>
  <c r="S54" i="26"/>
  <c r="W54" i="26"/>
  <c r="G55" i="26"/>
  <c r="K55" i="26"/>
  <c r="O55" i="26"/>
  <c r="S55" i="26"/>
  <c r="W55" i="26"/>
  <c r="G56" i="26"/>
  <c r="K56" i="26"/>
  <c r="O56" i="26"/>
  <c r="S56" i="26"/>
  <c r="W56" i="26"/>
  <c r="G57" i="26"/>
  <c r="K57" i="26"/>
  <c r="O57" i="26"/>
  <c r="S57" i="26"/>
  <c r="W57" i="26"/>
  <c r="G58" i="26"/>
  <c r="K58" i="26"/>
  <c r="O58" i="26"/>
  <c r="S58" i="26"/>
  <c r="W58" i="26"/>
  <c r="G59" i="26"/>
  <c r="K59" i="26"/>
  <c r="O59" i="26"/>
  <c r="S59" i="26"/>
  <c r="W59" i="26"/>
  <c r="G60" i="26"/>
  <c r="K60" i="26"/>
  <c r="O60" i="26"/>
  <c r="S60" i="26"/>
  <c r="W60" i="26"/>
  <c r="G61" i="26"/>
  <c r="K61" i="26"/>
  <c r="O61" i="26"/>
  <c r="S61" i="26"/>
  <c r="W61" i="26"/>
  <c r="G62" i="26"/>
  <c r="K62" i="26"/>
  <c r="O62" i="26"/>
  <c r="S62" i="26"/>
  <c r="W62" i="26"/>
  <c r="AB62" i="26"/>
  <c r="AA66" i="26"/>
  <c r="AA72" i="26"/>
  <c r="AA74" i="26"/>
  <c r="I64" i="26"/>
  <c r="M64" i="26"/>
  <c r="Q64" i="26"/>
  <c r="U64" i="26"/>
  <c r="Y64" i="26"/>
  <c r="AC64" i="26"/>
  <c r="I65" i="26"/>
  <c r="M65" i="26"/>
  <c r="Q65" i="26"/>
  <c r="U65" i="26"/>
  <c r="Y65" i="26"/>
  <c r="AC65" i="26"/>
  <c r="Q66" i="26"/>
  <c r="U66" i="26"/>
  <c r="I68" i="26"/>
  <c r="M68" i="26"/>
  <c r="Y68" i="26"/>
  <c r="AC68" i="26"/>
  <c r="I70" i="26"/>
  <c r="U70" i="26"/>
  <c r="Y70" i="26"/>
  <c r="I71" i="26"/>
  <c r="M71" i="26"/>
  <c r="Q71" i="26"/>
  <c r="U71" i="26"/>
  <c r="Y71" i="26"/>
  <c r="AC71" i="26"/>
  <c r="I72" i="26"/>
  <c r="M72" i="26"/>
  <c r="Q72" i="26"/>
  <c r="U72" i="26"/>
  <c r="Y72" i="26"/>
  <c r="AC72" i="26"/>
  <c r="I73" i="26"/>
  <c r="M73" i="26"/>
  <c r="Q73" i="26"/>
  <c r="U73" i="26"/>
  <c r="Y73" i="26"/>
  <c r="AC73" i="26"/>
  <c r="I74" i="26"/>
  <c r="M74" i="26"/>
  <c r="Q74" i="26"/>
  <c r="U74" i="26"/>
  <c r="Y74" i="26"/>
  <c r="AC74" i="26"/>
  <c r="I75" i="26"/>
  <c r="M75" i="26"/>
  <c r="Q75" i="26"/>
  <c r="U75" i="26"/>
  <c r="Y75" i="26"/>
  <c r="AC75" i="26"/>
  <c r="J75" i="26"/>
  <c r="N75" i="26"/>
  <c r="R75" i="26"/>
  <c r="V75" i="26"/>
  <c r="Z75" i="26"/>
  <c r="AD75" i="26"/>
  <c r="G64" i="26"/>
  <c r="K64" i="26"/>
  <c r="O64" i="26"/>
  <c r="S64" i="26"/>
  <c r="W64" i="26"/>
  <c r="G65" i="26"/>
  <c r="K65" i="26"/>
  <c r="O65" i="26"/>
  <c r="S65" i="26"/>
  <c r="W65" i="26"/>
  <c r="G66" i="26"/>
  <c r="S66" i="26"/>
  <c r="W66" i="26"/>
  <c r="O68" i="26"/>
  <c r="S68" i="26"/>
  <c r="G70" i="26"/>
  <c r="S70" i="26"/>
  <c r="W70" i="26"/>
  <c r="G71" i="26"/>
  <c r="K71" i="26"/>
  <c r="O71" i="26"/>
  <c r="S71" i="26"/>
  <c r="W71" i="26"/>
  <c r="G72" i="26"/>
  <c r="K72" i="26"/>
  <c r="O72" i="26"/>
  <c r="S72" i="26"/>
  <c r="W72" i="26"/>
  <c r="G73" i="26"/>
  <c r="K73" i="26"/>
  <c r="O73" i="26"/>
  <c r="S73" i="26"/>
  <c r="W73" i="26"/>
  <c r="G74" i="26"/>
  <c r="K74" i="26"/>
  <c r="O74" i="26"/>
  <c r="S74" i="26"/>
  <c r="W74" i="26"/>
  <c r="G75" i="26"/>
  <c r="K75" i="26"/>
  <c r="O75" i="26"/>
  <c r="S75" i="26"/>
  <c r="W75" i="26"/>
  <c r="J54" i="25"/>
  <c r="J53" i="25"/>
  <c r="J52" i="25"/>
  <c r="J65" i="25"/>
  <c r="I62" i="25"/>
  <c r="I60" i="25"/>
  <c r="I58" i="25"/>
  <c r="I56" i="25"/>
  <c r="J59" i="25"/>
  <c r="J44" i="25"/>
  <c r="J49" i="25"/>
  <c r="J45" i="25"/>
  <c r="J64" i="25"/>
  <c r="I50" i="25"/>
  <c r="J43" i="25"/>
  <c r="I42" i="25"/>
  <c r="J41" i="25"/>
  <c r="J26" i="25"/>
  <c r="J37" i="25"/>
  <c r="J47" i="25"/>
  <c r="J33" i="25"/>
  <c r="T20" i="25"/>
  <c r="Q21" i="25"/>
  <c r="H27" i="25"/>
  <c r="AL29" i="25"/>
  <c r="AK29" i="25"/>
  <c r="G36" i="25"/>
  <c r="P74" i="25"/>
  <c r="P72" i="25"/>
  <c r="P70" i="25"/>
  <c r="P75" i="25"/>
  <c r="P73" i="25"/>
  <c r="P71" i="25"/>
  <c r="P67" i="25"/>
  <c r="P54" i="25"/>
  <c r="P53" i="25"/>
  <c r="P52" i="25"/>
  <c r="O53" i="25"/>
  <c r="O49" i="25"/>
  <c r="O45" i="25"/>
  <c r="O54" i="25"/>
  <c r="O52" i="25"/>
  <c r="P41" i="25"/>
  <c r="P38" i="25"/>
  <c r="P37" i="25"/>
  <c r="O27" i="25"/>
  <c r="O23" i="25"/>
  <c r="P59" i="25"/>
  <c r="P49" i="25"/>
  <c r="O44" i="25"/>
  <c r="O41" i="25"/>
  <c r="O37" i="25"/>
  <c r="P34" i="25"/>
  <c r="P33" i="25"/>
  <c r="O33" i="25"/>
  <c r="P29" i="25"/>
  <c r="X75" i="25"/>
  <c r="X73" i="25"/>
  <c r="X71" i="25"/>
  <c r="X74" i="25"/>
  <c r="X72" i="25"/>
  <c r="X67" i="25"/>
  <c r="X66" i="25"/>
  <c r="X53" i="25"/>
  <c r="X52" i="25"/>
  <c r="X62" i="25"/>
  <c r="X54" i="25"/>
  <c r="W52" i="25"/>
  <c r="W49" i="25"/>
  <c r="W45" i="25"/>
  <c r="X60" i="25"/>
  <c r="X65" i="25"/>
  <c r="X58" i="25"/>
  <c r="W53" i="25"/>
  <c r="X56" i="25"/>
  <c r="X41" i="25"/>
  <c r="X35" i="25"/>
  <c r="W34" i="25"/>
  <c r="W33" i="25"/>
  <c r="X29" i="25"/>
  <c r="W27" i="25"/>
  <c r="W23" i="25"/>
  <c r="X45" i="25"/>
  <c r="W41" i="25"/>
  <c r="W29" i="25"/>
  <c r="X37" i="25"/>
  <c r="AA16" i="25"/>
  <c r="W16" i="25"/>
  <c r="S16" i="25"/>
  <c r="O16" i="25"/>
  <c r="K16" i="25"/>
  <c r="G16" i="25"/>
  <c r="AD16" i="25"/>
  <c r="Z16" i="25"/>
  <c r="V16" i="25"/>
  <c r="R16" i="25"/>
  <c r="N16" i="25"/>
  <c r="J16" i="25"/>
  <c r="L16" i="25"/>
  <c r="T16" i="25"/>
  <c r="AB16" i="25"/>
  <c r="I17" i="25"/>
  <c r="Q17" i="25"/>
  <c r="Y17" i="25"/>
  <c r="J18" i="25"/>
  <c r="R18" i="25"/>
  <c r="M20" i="25"/>
  <c r="U20" i="25"/>
  <c r="J21" i="25"/>
  <c r="R21" i="25"/>
  <c r="AD23" i="25"/>
  <c r="P23" i="25"/>
  <c r="U24" i="25"/>
  <c r="AM24" i="25"/>
  <c r="V25" i="25"/>
  <c r="S26" i="25"/>
  <c r="L27" i="25"/>
  <c r="AB27" i="25"/>
  <c r="AB28" i="25"/>
  <c r="X28" i="25"/>
  <c r="AD28" i="25"/>
  <c r="K28" i="25"/>
  <c r="G28" i="25"/>
  <c r="AA28" i="25"/>
  <c r="O29" i="25"/>
  <c r="X33" i="25"/>
  <c r="H34" i="25"/>
  <c r="AC34" i="25"/>
  <c r="N35" i="25"/>
  <c r="M36" i="25"/>
  <c r="R37" i="25"/>
  <c r="W38" i="25"/>
  <c r="Q40" i="25"/>
  <c r="K41" i="25"/>
  <c r="M42" i="25"/>
  <c r="Q50" i="25"/>
  <c r="J61" i="25"/>
  <c r="H75" i="25"/>
  <c r="H73" i="25"/>
  <c r="H71" i="25"/>
  <c r="H74" i="25"/>
  <c r="H72" i="25"/>
  <c r="H70" i="25"/>
  <c r="H66" i="25"/>
  <c r="H54" i="25"/>
  <c r="H53" i="25"/>
  <c r="H52" i="25"/>
  <c r="H65" i="25"/>
  <c r="H60" i="25"/>
  <c r="G54" i="25"/>
  <c r="G52" i="25"/>
  <c r="G49" i="25"/>
  <c r="G45" i="25"/>
  <c r="H58" i="25"/>
  <c r="H56" i="25"/>
  <c r="G53" i="25"/>
  <c r="H35" i="25"/>
  <c r="G34" i="25"/>
  <c r="G33" i="25"/>
  <c r="H29" i="25"/>
  <c r="G27" i="25"/>
  <c r="G23" i="25"/>
  <c r="H45" i="25"/>
  <c r="H41" i="25"/>
  <c r="G29" i="25"/>
  <c r="H67" i="25"/>
  <c r="H62" i="25"/>
  <c r="G41" i="25"/>
  <c r="H37" i="25"/>
  <c r="Z53" i="25"/>
  <c r="Z52" i="25"/>
  <c r="Y65" i="25"/>
  <c r="Y62" i="25"/>
  <c r="Y60" i="25"/>
  <c r="Y58" i="25"/>
  <c r="Y56" i="25"/>
  <c r="Y54" i="25"/>
  <c r="Z44" i="25"/>
  <c r="Z59" i="25"/>
  <c r="Z49" i="25"/>
  <c r="Z45" i="25"/>
  <c r="Z41" i="25"/>
  <c r="Z43" i="25"/>
  <c r="Y42" i="25"/>
  <c r="Z26" i="25"/>
  <c r="Z55" i="25"/>
  <c r="Z37" i="25"/>
  <c r="Z47" i="25"/>
  <c r="Z33" i="25"/>
  <c r="I16" i="25"/>
  <c r="Y16" i="25"/>
  <c r="AA20" i="25"/>
  <c r="W20" i="25"/>
  <c r="S20" i="25"/>
  <c r="O20" i="25"/>
  <c r="K20" i="25"/>
  <c r="G20" i="25"/>
  <c r="AD20" i="25"/>
  <c r="Z20" i="25"/>
  <c r="V20" i="25"/>
  <c r="R20" i="25"/>
  <c r="N20" i="25"/>
  <c r="J20" i="25"/>
  <c r="R25" i="25"/>
  <c r="AL26" i="25"/>
  <c r="AK26" i="25"/>
  <c r="J29" i="25"/>
  <c r="AL30" i="25"/>
  <c r="AK30" i="25"/>
  <c r="J31" i="25"/>
  <c r="I35" i="25"/>
  <c r="M65" i="25"/>
  <c r="N54" i="25"/>
  <c r="N53" i="25"/>
  <c r="N52" i="25"/>
  <c r="N62" i="25"/>
  <c r="N60" i="25"/>
  <c r="N58" i="25"/>
  <c r="N56" i="25"/>
  <c r="M58" i="25"/>
  <c r="N44" i="25"/>
  <c r="M56" i="25"/>
  <c r="N49" i="25"/>
  <c r="N45" i="25"/>
  <c r="N41" i="25"/>
  <c r="M63" i="25"/>
  <c r="M62" i="25"/>
  <c r="M60" i="25"/>
  <c r="M35" i="25"/>
  <c r="M32" i="25"/>
  <c r="N29" i="25"/>
  <c r="N26" i="25"/>
  <c r="N22" i="25"/>
  <c r="N47" i="25"/>
  <c r="N37" i="25"/>
  <c r="U65" i="25"/>
  <c r="V62" i="25"/>
  <c r="V60" i="25"/>
  <c r="V58" i="25"/>
  <c r="V56" i="25"/>
  <c r="V54" i="25"/>
  <c r="V53" i="25"/>
  <c r="V52" i="25"/>
  <c r="V44" i="25"/>
  <c r="U63" i="25"/>
  <c r="V49" i="25"/>
  <c r="V45" i="25"/>
  <c r="V41" i="25"/>
  <c r="V39" i="25"/>
  <c r="V37" i="25"/>
  <c r="V36" i="25"/>
  <c r="V26" i="25"/>
  <c r="V43" i="25"/>
  <c r="U42" i="25"/>
  <c r="V35" i="25"/>
  <c r="U34" i="25"/>
  <c r="V33" i="25"/>
  <c r="V51" i="25"/>
  <c r="V29" i="25"/>
  <c r="AC62" i="25"/>
  <c r="AD53" i="25"/>
  <c r="AD52" i="25"/>
  <c r="AD60" i="25"/>
  <c r="AD58" i="25"/>
  <c r="AD56" i="25"/>
  <c r="AD54" i="25"/>
  <c r="AC60" i="25"/>
  <c r="AC58" i="25"/>
  <c r="AD49" i="25"/>
  <c r="AD45" i="25"/>
  <c r="AD41" i="25"/>
  <c r="AC56" i="25"/>
  <c r="AC35" i="25"/>
  <c r="AD29" i="25"/>
  <c r="AD26" i="25"/>
  <c r="AD22" i="25"/>
  <c r="AD62" i="25"/>
  <c r="AD51" i="25"/>
  <c r="AD47" i="25"/>
  <c r="AC54" i="25"/>
  <c r="AD37" i="25"/>
  <c r="M16" i="25"/>
  <c r="U16" i="25"/>
  <c r="AC16" i="25"/>
  <c r="J17" i="25"/>
  <c r="R17" i="25"/>
  <c r="Z17" i="25"/>
  <c r="AC18" i="25"/>
  <c r="K18" i="25"/>
  <c r="S18" i="25"/>
  <c r="AA18" i="25"/>
  <c r="P19" i="25"/>
  <c r="X19" i="25"/>
  <c r="H20" i="25"/>
  <c r="P20" i="25"/>
  <c r="X20" i="25"/>
  <c r="AC21" i="25"/>
  <c r="AB21" i="25"/>
  <c r="X21" i="25"/>
  <c r="T21" i="25"/>
  <c r="P21" i="25"/>
  <c r="L21" i="25"/>
  <c r="H21" i="25"/>
  <c r="AA21" i="25"/>
  <c r="W21" i="25"/>
  <c r="S21" i="25"/>
  <c r="O21" i="25"/>
  <c r="K21" i="25"/>
  <c r="G21" i="25"/>
  <c r="M21" i="25"/>
  <c r="U21" i="25"/>
  <c r="AD21" i="25"/>
  <c r="AA22" i="25"/>
  <c r="T23" i="25"/>
  <c r="J25" i="25"/>
  <c r="Z25" i="25"/>
  <c r="G26" i="25"/>
  <c r="W26" i="25"/>
  <c r="AD27" i="25"/>
  <c r="P27" i="25"/>
  <c r="AC29" i="25"/>
  <c r="T29" i="25"/>
  <c r="AD30" i="25"/>
  <c r="Z30" i="25"/>
  <c r="V30" i="25"/>
  <c r="R30" i="25"/>
  <c r="N30" i="25"/>
  <c r="J30" i="25"/>
  <c r="AC30" i="25"/>
  <c r="X30" i="25"/>
  <c r="S30" i="25"/>
  <c r="M30" i="25"/>
  <c r="H30" i="25"/>
  <c r="AB30" i="25"/>
  <c r="W30" i="25"/>
  <c r="Q30" i="25"/>
  <c r="L30" i="25"/>
  <c r="G30" i="25"/>
  <c r="AA30" i="25"/>
  <c r="U30" i="25"/>
  <c r="P30" i="25"/>
  <c r="K30" i="25"/>
  <c r="T30" i="25"/>
  <c r="S31" i="25"/>
  <c r="O31" i="25"/>
  <c r="K31" i="25"/>
  <c r="G31" i="25"/>
  <c r="Y31" i="25"/>
  <c r="T31" i="25"/>
  <c r="M31" i="25"/>
  <c r="H31" i="25"/>
  <c r="AB31" i="25"/>
  <c r="V31" i="25"/>
  <c r="L31" i="25"/>
  <c r="U31" i="25"/>
  <c r="H33" i="25"/>
  <c r="AD33" i="25"/>
  <c r="M34" i="25"/>
  <c r="T35" i="25"/>
  <c r="AD36" i="25"/>
  <c r="W37" i="25"/>
  <c r="G38" i="25"/>
  <c r="M39" i="25"/>
  <c r="AD40" i="25"/>
  <c r="V40" i="25"/>
  <c r="AC42" i="25"/>
  <c r="AD43" i="25"/>
  <c r="G44" i="25"/>
  <c r="AC45" i="25"/>
  <c r="AL48" i="25"/>
  <c r="AK48" i="25"/>
  <c r="H49" i="25"/>
  <c r="P55" i="25"/>
  <c r="P65" i="25"/>
  <c r="Q62" i="25"/>
  <c r="Q60" i="25"/>
  <c r="Q58" i="25"/>
  <c r="Q56" i="25"/>
  <c r="R54" i="25"/>
  <c r="R53" i="25"/>
  <c r="R52" i="25"/>
  <c r="Q65" i="25"/>
  <c r="R56" i="25"/>
  <c r="R44" i="25"/>
  <c r="R62" i="25"/>
  <c r="R49" i="25"/>
  <c r="R45" i="25"/>
  <c r="R41" i="25"/>
  <c r="R60" i="25"/>
  <c r="R47" i="25"/>
  <c r="Q39" i="25"/>
  <c r="Q36" i="25"/>
  <c r="R35" i="25"/>
  <c r="Q34" i="25"/>
  <c r="R33" i="25"/>
  <c r="R32" i="25"/>
  <c r="R26" i="25"/>
  <c r="Q35" i="25"/>
  <c r="R29" i="25"/>
  <c r="R58" i="25"/>
  <c r="R43" i="25"/>
  <c r="Q16" i="25"/>
  <c r="AL18" i="25"/>
  <c r="AK18" i="25"/>
  <c r="L20" i="25"/>
  <c r="AB20" i="25"/>
  <c r="I21" i="25"/>
  <c r="Y21" i="25"/>
  <c r="K24" i="25"/>
  <c r="AK28" i="25"/>
  <c r="AL28" i="25"/>
  <c r="I30" i="25"/>
  <c r="L74" i="25"/>
  <c r="L62" i="25"/>
  <c r="L60" i="25"/>
  <c r="L58" i="25"/>
  <c r="L56" i="25"/>
  <c r="L71" i="25"/>
  <c r="L72" i="25"/>
  <c r="L67" i="25"/>
  <c r="L54" i="25"/>
  <c r="L53" i="25"/>
  <c r="L52" i="25"/>
  <c r="K49" i="25"/>
  <c r="K45" i="25"/>
  <c r="L75" i="25"/>
  <c r="K53" i="25"/>
  <c r="L73" i="25"/>
  <c r="L45" i="25"/>
  <c r="L39" i="25"/>
  <c r="K38" i="25"/>
  <c r="K37" i="25"/>
  <c r="K36" i="25"/>
  <c r="L34" i="25"/>
  <c r="L33" i="25"/>
  <c r="K27" i="25"/>
  <c r="K23" i="25"/>
  <c r="L35" i="25"/>
  <c r="K34" i="25"/>
  <c r="K33" i="25"/>
  <c r="L29" i="25"/>
  <c r="K52" i="25"/>
  <c r="L49" i="25"/>
  <c r="K44" i="25"/>
  <c r="L41" i="25"/>
  <c r="K29" i="25"/>
  <c r="T75" i="25"/>
  <c r="T74" i="25"/>
  <c r="T71" i="25"/>
  <c r="T72" i="25"/>
  <c r="T67" i="25"/>
  <c r="T73" i="25"/>
  <c r="T62" i="25"/>
  <c r="T60" i="25"/>
  <c r="T58" i="25"/>
  <c r="T56" i="25"/>
  <c r="T54" i="25"/>
  <c r="T53" i="25"/>
  <c r="T52" i="25"/>
  <c r="S49" i="25"/>
  <c r="S45" i="25"/>
  <c r="S54" i="25"/>
  <c r="S52" i="25"/>
  <c r="S53" i="25"/>
  <c r="T49" i="25"/>
  <c r="S44" i="25"/>
  <c r="S29" i="25"/>
  <c r="S27" i="25"/>
  <c r="S23" i="25"/>
  <c r="T37" i="25"/>
  <c r="T45" i="25"/>
  <c r="T41" i="25"/>
  <c r="S37" i="25"/>
  <c r="T33" i="25"/>
  <c r="AB74" i="25"/>
  <c r="AB72" i="25"/>
  <c r="AB60" i="25"/>
  <c r="AB58" i="25"/>
  <c r="AB56" i="25"/>
  <c r="AB54" i="25"/>
  <c r="AB73" i="25"/>
  <c r="AB75" i="25"/>
  <c r="AB53" i="25"/>
  <c r="AB52" i="25"/>
  <c r="AB63" i="25"/>
  <c r="AA49" i="25"/>
  <c r="AA45" i="25"/>
  <c r="AA53" i="25"/>
  <c r="AB67" i="25"/>
  <c r="AB45" i="25"/>
  <c r="AB39" i="25"/>
  <c r="AA37" i="25"/>
  <c r="AA36" i="25"/>
  <c r="AB34" i="25"/>
  <c r="AB33" i="25"/>
  <c r="AA27" i="25"/>
  <c r="AA23" i="25"/>
  <c r="AB71" i="25"/>
  <c r="AA52" i="25"/>
  <c r="AB35" i="25"/>
  <c r="AA34" i="25"/>
  <c r="AA33" i="25"/>
  <c r="AB29" i="25"/>
  <c r="AB49" i="25"/>
  <c r="AA44" i="25"/>
  <c r="AB41" i="25"/>
  <c r="AA29" i="25"/>
  <c r="H16" i="25"/>
  <c r="P16" i="25"/>
  <c r="X16" i="25"/>
  <c r="AB17" i="25"/>
  <c r="X17" i="25"/>
  <c r="T17" i="25"/>
  <c r="P17" i="25"/>
  <c r="L17" i="25"/>
  <c r="H17" i="25"/>
  <c r="AA17" i="25"/>
  <c r="W17" i="25"/>
  <c r="S17" i="25"/>
  <c r="O17" i="25"/>
  <c r="K17" i="25"/>
  <c r="G17" i="25"/>
  <c r="M17" i="25"/>
  <c r="U17" i="25"/>
  <c r="AC17" i="25"/>
  <c r="N18" i="25"/>
  <c r="V18" i="25"/>
  <c r="AD18" i="25"/>
  <c r="AA19" i="25"/>
  <c r="I20" i="25"/>
  <c r="Q20" i="25"/>
  <c r="Y20" i="25"/>
  <c r="AM20" i="25"/>
  <c r="N21" i="25"/>
  <c r="V21" i="25"/>
  <c r="AL22" i="25"/>
  <c r="AK22" i="25"/>
  <c r="H23" i="25"/>
  <c r="X23" i="25"/>
  <c r="N25" i="25"/>
  <c r="AD25" i="25"/>
  <c r="K26" i="25"/>
  <c r="AA26" i="25"/>
  <c r="T27" i="25"/>
  <c r="I28" i="25"/>
  <c r="Z28" i="25"/>
  <c r="Z29" i="25"/>
  <c r="Y30" i="25"/>
  <c r="I32" i="25"/>
  <c r="AD32" i="25"/>
  <c r="N33" i="25"/>
  <c r="S34" i="25"/>
  <c r="Y35" i="25"/>
  <c r="W36" i="25"/>
  <c r="G37" i="25"/>
  <c r="AB37" i="25"/>
  <c r="L38" i="25"/>
  <c r="AD39" i="25"/>
  <c r="R39" i="25"/>
  <c r="AM39" i="25"/>
  <c r="AA40" i="25"/>
  <c r="AA41" i="25"/>
  <c r="W44" i="25"/>
  <c r="X49" i="25"/>
  <c r="K54" i="25"/>
  <c r="H18" i="25"/>
  <c r="L18" i="25"/>
  <c r="P18" i="25"/>
  <c r="X18" i="25"/>
  <c r="AB18" i="25"/>
  <c r="I19" i="25"/>
  <c r="M19" i="25"/>
  <c r="Q19" i="25"/>
  <c r="U19" i="25"/>
  <c r="I23" i="25"/>
  <c r="M23" i="25"/>
  <c r="Q23" i="25"/>
  <c r="U23" i="25"/>
  <c r="Y23" i="25"/>
  <c r="AC23" i="25"/>
  <c r="G25" i="25"/>
  <c r="K25" i="25"/>
  <c r="O25" i="25"/>
  <c r="S25" i="25"/>
  <c r="W25" i="25"/>
  <c r="AA25" i="25"/>
  <c r="H26" i="25"/>
  <c r="L26" i="25"/>
  <c r="P26" i="25"/>
  <c r="T26" i="25"/>
  <c r="X26" i="25"/>
  <c r="AB26" i="25"/>
  <c r="I27" i="25"/>
  <c r="M27" i="25"/>
  <c r="Q27" i="25"/>
  <c r="U27" i="25"/>
  <c r="Y27" i="25"/>
  <c r="AC27" i="25"/>
  <c r="L32" i="25"/>
  <c r="H32" i="25"/>
  <c r="J32" i="25"/>
  <c r="O32" i="25"/>
  <c r="Z32" i="25"/>
  <c r="AC33" i="25"/>
  <c r="AD34" i="25"/>
  <c r="Z34" i="25"/>
  <c r="V34" i="25"/>
  <c r="R34" i="25"/>
  <c r="N34" i="25"/>
  <c r="J34" i="25"/>
  <c r="I34" i="25"/>
  <c r="O34" i="25"/>
  <c r="T34" i="25"/>
  <c r="Y34" i="25"/>
  <c r="AA35" i="25"/>
  <c r="W35" i="25"/>
  <c r="S35" i="25"/>
  <c r="O35" i="25"/>
  <c r="K35" i="25"/>
  <c r="G35" i="25"/>
  <c r="J35" i="25"/>
  <c r="P35" i="25"/>
  <c r="U35" i="25"/>
  <c r="Z35" i="25"/>
  <c r="I36" i="25"/>
  <c r="N36" i="25"/>
  <c r="S36" i="25"/>
  <c r="Y36" i="25"/>
  <c r="M38" i="25"/>
  <c r="S38" i="25"/>
  <c r="X38" i="25"/>
  <c r="I39" i="25"/>
  <c r="N39" i="25"/>
  <c r="T39" i="25"/>
  <c r="Y39" i="25"/>
  <c r="G40" i="25"/>
  <c r="M40" i="25"/>
  <c r="R40" i="25"/>
  <c r="W40" i="25"/>
  <c r="AC40" i="25"/>
  <c r="AB42" i="25"/>
  <c r="X42" i="25"/>
  <c r="T42" i="25"/>
  <c r="P42" i="25"/>
  <c r="L42" i="25"/>
  <c r="H42" i="25"/>
  <c r="AA42" i="25"/>
  <c r="W42" i="25"/>
  <c r="S42" i="25"/>
  <c r="O42" i="25"/>
  <c r="K42" i="25"/>
  <c r="G42" i="25"/>
  <c r="AD42" i="25"/>
  <c r="Z42" i="25"/>
  <c r="V42" i="25"/>
  <c r="R42" i="25"/>
  <c r="N42" i="25"/>
  <c r="J42" i="25"/>
  <c r="Q42" i="25"/>
  <c r="AC43" i="25"/>
  <c r="AA50" i="25"/>
  <c r="W50" i="25"/>
  <c r="S50" i="25"/>
  <c r="O50" i="25"/>
  <c r="K50" i="25"/>
  <c r="AD50" i="25"/>
  <c r="Z50" i="25"/>
  <c r="V50" i="25"/>
  <c r="R50" i="25"/>
  <c r="N50" i="25"/>
  <c r="J50" i="25"/>
  <c r="X50" i="25"/>
  <c r="P50" i="25"/>
  <c r="H50" i="25"/>
  <c r="AC50" i="25"/>
  <c r="U50" i="25"/>
  <c r="M50" i="25"/>
  <c r="G50" i="25"/>
  <c r="AB50" i="25"/>
  <c r="T50" i="25"/>
  <c r="L50" i="25"/>
  <c r="Y50" i="25"/>
  <c r="R64" i="25"/>
  <c r="M18" i="25"/>
  <c r="Q18" i="25"/>
  <c r="U18" i="25"/>
  <c r="Y18" i="25"/>
  <c r="N19" i="25"/>
  <c r="I22" i="25"/>
  <c r="M22" i="25"/>
  <c r="J23" i="25"/>
  <c r="N23" i="25"/>
  <c r="R23" i="25"/>
  <c r="V23" i="25"/>
  <c r="Z23" i="25"/>
  <c r="H25" i="25"/>
  <c r="L25" i="25"/>
  <c r="P25" i="25"/>
  <c r="T25" i="25"/>
  <c r="X25" i="25"/>
  <c r="AB25" i="25"/>
  <c r="I26" i="25"/>
  <c r="M26" i="25"/>
  <c r="Q26" i="25"/>
  <c r="U26" i="25"/>
  <c r="Y26" i="25"/>
  <c r="J27" i="25"/>
  <c r="N27" i="25"/>
  <c r="R27" i="25"/>
  <c r="V27" i="25"/>
  <c r="Z27" i="25"/>
  <c r="AA32" i="25"/>
  <c r="AM34" i="25"/>
  <c r="AB36" i="25"/>
  <c r="X36" i="25"/>
  <c r="T36" i="25"/>
  <c r="P36" i="25"/>
  <c r="L36" i="25"/>
  <c r="H36" i="25"/>
  <c r="J36" i="25"/>
  <c r="O36" i="25"/>
  <c r="U36" i="25"/>
  <c r="Z36" i="25"/>
  <c r="AC37" i="25"/>
  <c r="AD38" i="25"/>
  <c r="Z38" i="25"/>
  <c r="O38" i="25"/>
  <c r="T38" i="25"/>
  <c r="AA39" i="25"/>
  <c r="W39" i="25"/>
  <c r="S39" i="25"/>
  <c r="O39" i="25"/>
  <c r="K39" i="25"/>
  <c r="G39" i="25"/>
  <c r="J39" i="25"/>
  <c r="P39" i="25"/>
  <c r="U39" i="25"/>
  <c r="Z39" i="25"/>
  <c r="I40" i="25"/>
  <c r="N40" i="25"/>
  <c r="S40" i="25"/>
  <c r="Y40" i="25"/>
  <c r="AM42" i="25"/>
  <c r="AD44" i="25"/>
  <c r="AL44" i="25"/>
  <c r="AK44" i="25"/>
  <c r="AC49" i="25"/>
  <c r="Z51" i="25"/>
  <c r="AA57" i="25"/>
  <c r="W57" i="25"/>
  <c r="S57" i="25"/>
  <c r="O57" i="25"/>
  <c r="K57" i="25"/>
  <c r="G57" i="25"/>
  <c r="AD57" i="25"/>
  <c r="Y57" i="25"/>
  <c r="T57" i="25"/>
  <c r="N57" i="25"/>
  <c r="I57" i="25"/>
  <c r="AC57" i="25"/>
  <c r="X57" i="25"/>
  <c r="R57" i="25"/>
  <c r="M57" i="25"/>
  <c r="H57" i="25"/>
  <c r="AB57" i="25"/>
  <c r="V57" i="25"/>
  <c r="Q57" i="25"/>
  <c r="L57" i="25"/>
  <c r="P57" i="25"/>
  <c r="J57" i="25"/>
  <c r="Z57" i="25"/>
  <c r="P61" i="25"/>
  <c r="I25" i="25"/>
  <c r="M25" i="25"/>
  <c r="Q25" i="25"/>
  <c r="U25" i="25"/>
  <c r="Y25" i="25"/>
  <c r="AM38" i="25"/>
  <c r="AB40" i="25"/>
  <c r="X40" i="25"/>
  <c r="T40" i="25"/>
  <c r="P40" i="25"/>
  <c r="L40" i="25"/>
  <c r="H40" i="25"/>
  <c r="J40" i="25"/>
  <c r="O40" i="25"/>
  <c r="U40" i="25"/>
  <c r="Z40" i="25"/>
  <c r="AC41" i="25"/>
  <c r="AA46" i="25"/>
  <c r="W46" i="25"/>
  <c r="S46" i="25"/>
  <c r="Q46" i="25"/>
  <c r="AC47" i="25"/>
  <c r="I29" i="25"/>
  <c r="M29" i="25"/>
  <c r="Q29" i="25"/>
  <c r="U29" i="25"/>
  <c r="Y29" i="25"/>
  <c r="I33" i="25"/>
  <c r="M33" i="25"/>
  <c r="Q33" i="25"/>
  <c r="U33" i="25"/>
  <c r="Y33" i="25"/>
  <c r="I37" i="25"/>
  <c r="M37" i="25"/>
  <c r="Q37" i="25"/>
  <c r="U37" i="25"/>
  <c r="Y37" i="25"/>
  <c r="I41" i="25"/>
  <c r="M41" i="25"/>
  <c r="Q41" i="25"/>
  <c r="U41" i="25"/>
  <c r="Y41" i="25"/>
  <c r="G43" i="25"/>
  <c r="K43" i="25"/>
  <c r="O43" i="25"/>
  <c r="S43" i="25"/>
  <c r="W43" i="25"/>
  <c r="AA43" i="25"/>
  <c r="H44" i="25"/>
  <c r="L44" i="25"/>
  <c r="P44" i="25"/>
  <c r="T44" i="25"/>
  <c r="X44" i="25"/>
  <c r="AB44" i="25"/>
  <c r="I45" i="25"/>
  <c r="M45" i="25"/>
  <c r="Q45" i="25"/>
  <c r="U45" i="25"/>
  <c r="Y45" i="25"/>
  <c r="G47" i="25"/>
  <c r="K47" i="25"/>
  <c r="O47" i="25"/>
  <c r="S47" i="25"/>
  <c r="W47" i="25"/>
  <c r="AA47" i="25"/>
  <c r="I49" i="25"/>
  <c r="M49" i="25"/>
  <c r="Q49" i="25"/>
  <c r="U49" i="25"/>
  <c r="Y49" i="25"/>
  <c r="I51" i="25"/>
  <c r="Q51" i="25"/>
  <c r="Y51" i="25"/>
  <c r="AC52" i="25"/>
  <c r="J55" i="25"/>
  <c r="AA59" i="25"/>
  <c r="W59" i="25"/>
  <c r="S59" i="25"/>
  <c r="O59" i="25"/>
  <c r="K59" i="25"/>
  <c r="G59" i="25"/>
  <c r="AD59" i="25"/>
  <c r="Y59" i="25"/>
  <c r="T59" i="25"/>
  <c r="N59" i="25"/>
  <c r="I59" i="25"/>
  <c r="AC59" i="25"/>
  <c r="X59" i="25"/>
  <c r="R59" i="25"/>
  <c r="M59" i="25"/>
  <c r="H59" i="25"/>
  <c r="AB59" i="25"/>
  <c r="V59" i="25"/>
  <c r="Q59" i="25"/>
  <c r="L59" i="25"/>
  <c r="U59" i="25"/>
  <c r="H43" i="25"/>
  <c r="L43" i="25"/>
  <c r="P43" i="25"/>
  <c r="T43" i="25"/>
  <c r="X43" i="25"/>
  <c r="AB43" i="25"/>
  <c r="I44" i="25"/>
  <c r="M44" i="25"/>
  <c r="Q44" i="25"/>
  <c r="U44" i="25"/>
  <c r="Y44" i="25"/>
  <c r="AC44" i="25"/>
  <c r="H47" i="25"/>
  <c r="L47" i="25"/>
  <c r="P47" i="25"/>
  <c r="T47" i="25"/>
  <c r="X47" i="25"/>
  <c r="AB47" i="25"/>
  <c r="J51" i="25"/>
  <c r="R51" i="25"/>
  <c r="AA61" i="25"/>
  <c r="W61" i="25"/>
  <c r="S61" i="25"/>
  <c r="O61" i="25"/>
  <c r="K61" i="25"/>
  <c r="G61" i="25"/>
  <c r="AD61" i="25"/>
  <c r="Y61" i="25"/>
  <c r="T61" i="25"/>
  <c r="N61" i="25"/>
  <c r="I61" i="25"/>
  <c r="AC61" i="25"/>
  <c r="X61" i="25"/>
  <c r="R61" i="25"/>
  <c r="M61" i="25"/>
  <c r="H61" i="25"/>
  <c r="AB61" i="25"/>
  <c r="V61" i="25"/>
  <c r="Q61" i="25"/>
  <c r="L61" i="25"/>
  <c r="U61" i="25"/>
  <c r="AA64" i="25"/>
  <c r="W64" i="25"/>
  <c r="S64" i="25"/>
  <c r="O64" i="25"/>
  <c r="K64" i="25"/>
  <c r="G64" i="25"/>
  <c r="AB64" i="25"/>
  <c r="V64" i="25"/>
  <c r="Q64" i="25"/>
  <c r="L64" i="25"/>
  <c r="AD64" i="25"/>
  <c r="X64" i="25"/>
  <c r="P64" i="25"/>
  <c r="I64" i="25"/>
  <c r="AC64" i="25"/>
  <c r="U64" i="25"/>
  <c r="N64" i="25"/>
  <c r="H64" i="25"/>
  <c r="Z64" i="25"/>
  <c r="T64" i="25"/>
  <c r="M64" i="25"/>
  <c r="Y64" i="25"/>
  <c r="I43" i="25"/>
  <c r="M43" i="25"/>
  <c r="Q43" i="25"/>
  <c r="U43" i="25"/>
  <c r="Y43" i="25"/>
  <c r="I47" i="25"/>
  <c r="M47" i="25"/>
  <c r="Q47" i="25"/>
  <c r="U47" i="25"/>
  <c r="Y47" i="25"/>
  <c r="AB51" i="25"/>
  <c r="X51" i="25"/>
  <c r="T51" i="25"/>
  <c r="P51" i="25"/>
  <c r="L51" i="25"/>
  <c r="H51" i="25"/>
  <c r="AA51" i="25"/>
  <c r="W51" i="25"/>
  <c r="S51" i="25"/>
  <c r="O51" i="25"/>
  <c r="K51" i="25"/>
  <c r="G51" i="25"/>
  <c r="M51" i="25"/>
  <c r="U51" i="25"/>
  <c r="AC51" i="25"/>
  <c r="AC53" i="25"/>
  <c r="AA55" i="25"/>
  <c r="W55" i="25"/>
  <c r="S55" i="25"/>
  <c r="O55" i="25"/>
  <c r="K55" i="25"/>
  <c r="G55" i="25"/>
  <c r="AD55" i="25"/>
  <c r="Y55" i="25"/>
  <c r="T55" i="25"/>
  <c r="N55" i="25"/>
  <c r="I55" i="25"/>
  <c r="AC55" i="25"/>
  <c r="X55" i="25"/>
  <c r="R55" i="25"/>
  <c r="M55" i="25"/>
  <c r="H55" i="25"/>
  <c r="AB55" i="25"/>
  <c r="V55" i="25"/>
  <c r="Q55" i="25"/>
  <c r="L55" i="25"/>
  <c r="U55" i="25"/>
  <c r="Z61" i="25"/>
  <c r="X63" i="25"/>
  <c r="H63" i="25"/>
  <c r="P63" i="25"/>
  <c r="V63" i="25"/>
  <c r="AC63" i="25"/>
  <c r="I52" i="25"/>
  <c r="M52" i="25"/>
  <c r="Q52" i="25"/>
  <c r="U52" i="25"/>
  <c r="Y52" i="25"/>
  <c r="I53" i="25"/>
  <c r="M53" i="25"/>
  <c r="Q53" i="25"/>
  <c r="U53" i="25"/>
  <c r="Y53" i="25"/>
  <c r="AA54" i="25"/>
  <c r="W54" i="25"/>
  <c r="I54" i="25"/>
  <c r="M54" i="25"/>
  <c r="Q54" i="25"/>
  <c r="U54" i="25"/>
  <c r="Z54" i="25"/>
  <c r="AA56" i="25"/>
  <c r="W56" i="25"/>
  <c r="S56" i="25"/>
  <c r="O56" i="25"/>
  <c r="K56" i="25"/>
  <c r="G56" i="25"/>
  <c r="J56" i="25"/>
  <c r="P56" i="25"/>
  <c r="U56" i="25"/>
  <c r="Z56" i="25"/>
  <c r="AA58" i="25"/>
  <c r="W58" i="25"/>
  <c r="S58" i="25"/>
  <c r="O58" i="25"/>
  <c r="K58" i="25"/>
  <c r="G58" i="25"/>
  <c r="J58" i="25"/>
  <c r="P58" i="25"/>
  <c r="U58" i="25"/>
  <c r="Z58" i="25"/>
  <c r="AA60" i="25"/>
  <c r="W60" i="25"/>
  <c r="S60" i="25"/>
  <c r="O60" i="25"/>
  <c r="K60" i="25"/>
  <c r="G60" i="25"/>
  <c r="J60" i="25"/>
  <c r="P60" i="25"/>
  <c r="U60" i="25"/>
  <c r="Z60" i="25"/>
  <c r="AA62" i="25"/>
  <c r="AB62" i="25"/>
  <c r="W62" i="25"/>
  <c r="S62" i="25"/>
  <c r="O62" i="25"/>
  <c r="K62" i="25"/>
  <c r="G62" i="25"/>
  <c r="J62" i="25"/>
  <c r="P62" i="25"/>
  <c r="U62" i="25"/>
  <c r="Z62" i="25"/>
  <c r="J63" i="25"/>
  <c r="Q63" i="25"/>
  <c r="AA65" i="25"/>
  <c r="W65" i="25"/>
  <c r="S65" i="25"/>
  <c r="O65" i="25"/>
  <c r="K65" i="25"/>
  <c r="G65" i="25"/>
  <c r="AD65" i="25"/>
  <c r="Z65" i="25"/>
  <c r="V65" i="25"/>
  <c r="AB65" i="25"/>
  <c r="T65" i="25"/>
  <c r="N65" i="25"/>
  <c r="I65" i="25"/>
  <c r="L65" i="25"/>
  <c r="R65" i="25"/>
  <c r="AC65" i="25"/>
  <c r="AA63" i="25"/>
  <c r="W63" i="25"/>
  <c r="S63" i="25"/>
  <c r="O63" i="25"/>
  <c r="K63" i="25"/>
  <c r="G63" i="25"/>
  <c r="AD63" i="25"/>
  <c r="Y63" i="25"/>
  <c r="T63" i="25"/>
  <c r="N63" i="25"/>
  <c r="I63" i="25"/>
  <c r="L63" i="25"/>
  <c r="R63" i="25"/>
  <c r="Z63" i="25"/>
  <c r="S66" i="25"/>
  <c r="AD66" i="25"/>
  <c r="N66" i="25"/>
  <c r="AB66" i="25"/>
  <c r="AA67" i="25"/>
  <c r="AA71" i="25"/>
  <c r="AA73" i="25"/>
  <c r="AA75" i="25"/>
  <c r="AA72" i="25"/>
  <c r="AA74" i="25"/>
  <c r="I67" i="25"/>
  <c r="M67" i="25"/>
  <c r="Q67" i="25"/>
  <c r="U67" i="25"/>
  <c r="Y67" i="25"/>
  <c r="AC67" i="25"/>
  <c r="Q68" i="25"/>
  <c r="Q69" i="25"/>
  <c r="I71" i="25"/>
  <c r="M71" i="25"/>
  <c r="Q71" i="25"/>
  <c r="U71" i="25"/>
  <c r="Y71" i="25"/>
  <c r="AC71" i="25"/>
  <c r="I72" i="25"/>
  <c r="M72" i="25"/>
  <c r="Q72" i="25"/>
  <c r="U72" i="25"/>
  <c r="Y72" i="25"/>
  <c r="AC72" i="25"/>
  <c r="I73" i="25"/>
  <c r="M73" i="25"/>
  <c r="Q73" i="25"/>
  <c r="U73" i="25"/>
  <c r="Y73" i="25"/>
  <c r="AC73" i="25"/>
  <c r="I74" i="25"/>
  <c r="M74" i="25"/>
  <c r="Q74" i="25"/>
  <c r="U74" i="25"/>
  <c r="Y74" i="25"/>
  <c r="AC74" i="25"/>
  <c r="I75" i="25"/>
  <c r="M75" i="25"/>
  <c r="Q75" i="25"/>
  <c r="U75" i="25"/>
  <c r="Y75" i="25"/>
  <c r="AC75" i="25"/>
  <c r="J67" i="25"/>
  <c r="N67" i="25"/>
  <c r="R67" i="25"/>
  <c r="V67" i="25"/>
  <c r="Z67" i="25"/>
  <c r="AD67" i="25"/>
  <c r="N68" i="25"/>
  <c r="AD68" i="25"/>
  <c r="AD69" i="25"/>
  <c r="J71" i="25"/>
  <c r="N71" i="25"/>
  <c r="R71" i="25"/>
  <c r="V71" i="25"/>
  <c r="Z71" i="25"/>
  <c r="AD71" i="25"/>
  <c r="J72" i="25"/>
  <c r="N72" i="25"/>
  <c r="R72" i="25"/>
  <c r="V72" i="25"/>
  <c r="Z72" i="25"/>
  <c r="AD72" i="25"/>
  <c r="J73" i="25"/>
  <c r="N73" i="25"/>
  <c r="R73" i="25"/>
  <c r="V73" i="25"/>
  <c r="Z73" i="25"/>
  <c r="AD73" i="25"/>
  <c r="J74" i="25"/>
  <c r="N74" i="25"/>
  <c r="R74" i="25"/>
  <c r="V74" i="25"/>
  <c r="Z74" i="25"/>
  <c r="AD74" i="25"/>
  <c r="J75" i="25"/>
  <c r="N75" i="25"/>
  <c r="R75" i="25"/>
  <c r="V75" i="25"/>
  <c r="Z75" i="25"/>
  <c r="AD75" i="25"/>
  <c r="G67" i="25"/>
  <c r="K67" i="25"/>
  <c r="O67" i="25"/>
  <c r="S67" i="25"/>
  <c r="W67" i="25"/>
  <c r="O68" i="25"/>
  <c r="K69" i="25"/>
  <c r="G71" i="25"/>
  <c r="K71" i="25"/>
  <c r="O71" i="25"/>
  <c r="S71" i="25"/>
  <c r="W71" i="25"/>
  <c r="G72" i="25"/>
  <c r="K72" i="25"/>
  <c r="O72" i="25"/>
  <c r="S72" i="25"/>
  <c r="W72" i="25"/>
  <c r="G73" i="25"/>
  <c r="K73" i="25"/>
  <c r="O73" i="25"/>
  <c r="S73" i="25"/>
  <c r="W73" i="25"/>
  <c r="G74" i="25"/>
  <c r="K74" i="25"/>
  <c r="O74" i="25"/>
  <c r="S74" i="25"/>
  <c r="W74" i="25"/>
  <c r="G75" i="25"/>
  <c r="K75" i="25"/>
  <c r="O75" i="25"/>
  <c r="S75" i="25"/>
  <c r="W75" i="25"/>
  <c r="AB28" i="24"/>
  <c r="X28" i="24"/>
  <c r="T28" i="24"/>
  <c r="P28" i="24"/>
  <c r="L28" i="24"/>
  <c r="H28" i="24"/>
  <c r="AD28" i="24"/>
  <c r="Z28" i="24"/>
  <c r="V28" i="24"/>
  <c r="R28" i="24"/>
  <c r="N28" i="24"/>
  <c r="J28" i="24"/>
  <c r="S28" i="24"/>
  <c r="X53" i="24"/>
  <c r="N74" i="24"/>
  <c r="N73" i="24"/>
  <c r="N72" i="24"/>
  <c r="N71" i="24"/>
  <c r="N69" i="24"/>
  <c r="N68" i="24"/>
  <c r="N62" i="24"/>
  <c r="N61" i="24"/>
  <c r="N60" i="24"/>
  <c r="N59" i="24"/>
  <c r="N58" i="24"/>
  <c r="N57" i="24"/>
  <c r="N56" i="24"/>
  <c r="N65" i="24"/>
  <c r="N55" i="24"/>
  <c r="N53" i="24"/>
  <c r="N52" i="24"/>
  <c r="N48" i="24"/>
  <c r="M64" i="24"/>
  <c r="N54" i="24"/>
  <c r="M49" i="24"/>
  <c r="N42" i="24"/>
  <c r="N35" i="24"/>
  <c r="N31" i="24"/>
  <c r="N50" i="24"/>
  <c r="N46" i="24"/>
  <c r="N44" i="24"/>
  <c r="V74" i="24"/>
  <c r="V73" i="24"/>
  <c r="V72" i="24"/>
  <c r="V71" i="24"/>
  <c r="V69" i="24"/>
  <c r="V68" i="24"/>
  <c r="V62" i="24"/>
  <c r="V61" i="24"/>
  <c r="V60" i="24"/>
  <c r="V59" i="24"/>
  <c r="V58" i="24"/>
  <c r="V57" i="24"/>
  <c r="V56" i="24"/>
  <c r="V65" i="24"/>
  <c r="V55" i="24"/>
  <c r="V54" i="24"/>
  <c r="V53" i="24"/>
  <c r="V52" i="24"/>
  <c r="V48" i="24"/>
  <c r="V50" i="24"/>
  <c r="V46" i="24"/>
  <c r="V42" i="24"/>
  <c r="V35" i="24"/>
  <c r="V31" i="24"/>
  <c r="V44" i="24"/>
  <c r="AD74" i="24"/>
  <c r="AD73" i="24"/>
  <c r="AD72" i="24"/>
  <c r="AD71" i="24"/>
  <c r="AD69" i="24"/>
  <c r="AD68" i="24"/>
  <c r="AD67" i="24"/>
  <c r="AD61" i="24"/>
  <c r="AD60" i="24"/>
  <c r="AD59" i="24"/>
  <c r="AD58" i="24"/>
  <c r="AD57" i="24"/>
  <c r="AD56" i="24"/>
  <c r="AD55" i="24"/>
  <c r="AD65" i="24"/>
  <c r="AC62" i="24"/>
  <c r="AD54" i="24"/>
  <c r="AD53" i="24"/>
  <c r="AD52" i="24"/>
  <c r="AD48" i="24"/>
  <c r="AD42" i="24"/>
  <c r="AD35" i="24"/>
  <c r="AC64" i="24"/>
  <c r="AD50" i="24"/>
  <c r="AD46" i="24"/>
  <c r="AD44" i="24"/>
  <c r="Y16" i="24"/>
  <c r="AC16" i="24"/>
  <c r="J17" i="24"/>
  <c r="N17" i="24"/>
  <c r="G18" i="24"/>
  <c r="K18" i="24"/>
  <c r="O18" i="24"/>
  <c r="S18" i="24"/>
  <c r="W18" i="24"/>
  <c r="AA18" i="24"/>
  <c r="H19" i="24"/>
  <c r="L19" i="24"/>
  <c r="P19" i="24"/>
  <c r="T19" i="24"/>
  <c r="AK19" i="24"/>
  <c r="AM19" i="24" s="1"/>
  <c r="AD21" i="24"/>
  <c r="G22" i="24"/>
  <c r="O22" i="24"/>
  <c r="N23" i="24"/>
  <c r="I24" i="24"/>
  <c r="Q24" i="24"/>
  <c r="AL24" i="24"/>
  <c r="AM24" i="24" s="1"/>
  <c r="H25" i="24"/>
  <c r="P25" i="24"/>
  <c r="X25" i="24"/>
  <c r="AD26" i="24"/>
  <c r="Z26" i="24"/>
  <c r="V26" i="24"/>
  <c r="R26" i="24"/>
  <c r="N26" i="24"/>
  <c r="J26" i="24"/>
  <c r="AB26" i="24"/>
  <c r="X26" i="24"/>
  <c r="T26" i="24"/>
  <c r="P26" i="24"/>
  <c r="L26" i="24"/>
  <c r="H26" i="24"/>
  <c r="K26" i="24"/>
  <c r="S26" i="24"/>
  <c r="AA26" i="24"/>
  <c r="J27" i="24"/>
  <c r="R27" i="24"/>
  <c r="Z27" i="24"/>
  <c r="M28" i="24"/>
  <c r="U28" i="24"/>
  <c r="AC28" i="24"/>
  <c r="AC29" i="24"/>
  <c r="T29" i="24"/>
  <c r="AD30" i="24"/>
  <c r="O30" i="24"/>
  <c r="AL30" i="24"/>
  <c r="AK30" i="24"/>
  <c r="X31" i="24"/>
  <c r="M32" i="24"/>
  <c r="AC33" i="24"/>
  <c r="R33" i="24"/>
  <c r="AD34" i="24"/>
  <c r="O34" i="24"/>
  <c r="AL34" i="24"/>
  <c r="AK34" i="24"/>
  <c r="AM34" i="24" s="1"/>
  <c r="H35" i="24"/>
  <c r="X35" i="24"/>
  <c r="M36" i="24"/>
  <c r="AC37" i="24"/>
  <c r="R37" i="24"/>
  <c r="AD38" i="24"/>
  <c r="O38" i="24"/>
  <c r="AL38" i="24"/>
  <c r="AK38" i="24"/>
  <c r="M40" i="24"/>
  <c r="AC41" i="24"/>
  <c r="Y45" i="24"/>
  <c r="Z50" i="24"/>
  <c r="H64" i="24"/>
  <c r="X75" i="24"/>
  <c r="X73" i="24"/>
  <c r="X71" i="24"/>
  <c r="X69" i="24"/>
  <c r="X66" i="24"/>
  <c r="X65" i="24"/>
  <c r="X74" i="24"/>
  <c r="X72" i="24"/>
  <c r="X68" i="24"/>
  <c r="X64" i="24"/>
  <c r="X55" i="24"/>
  <c r="X62" i="24"/>
  <c r="X60" i="24"/>
  <c r="X58" i="24"/>
  <c r="X56" i="24"/>
  <c r="X50" i="24"/>
  <c r="X46" i="24"/>
  <c r="X57" i="24"/>
  <c r="X42" i="24"/>
  <c r="X59" i="24"/>
  <c r="X52" i="24"/>
  <c r="X48" i="24"/>
  <c r="X44" i="24"/>
  <c r="W41" i="24"/>
  <c r="X37" i="24"/>
  <c r="X33" i="24"/>
  <c r="X29" i="24"/>
  <c r="X61" i="24"/>
  <c r="O24" i="24"/>
  <c r="X27" i="24"/>
  <c r="K28" i="24"/>
  <c r="AA28" i="24"/>
  <c r="L74" i="24"/>
  <c r="L72" i="24"/>
  <c r="L68" i="24"/>
  <c r="L69" i="24"/>
  <c r="L67" i="24"/>
  <c r="L62" i="24"/>
  <c r="L60" i="24"/>
  <c r="L58" i="24"/>
  <c r="L56" i="24"/>
  <c r="L71" i="24"/>
  <c r="L54" i="24"/>
  <c r="L50" i="24"/>
  <c r="L46" i="24"/>
  <c r="L73" i="24"/>
  <c r="L65" i="24"/>
  <c r="L61" i="24"/>
  <c r="L59" i="24"/>
  <c r="L57" i="24"/>
  <c r="L55" i="24"/>
  <c r="L52" i="24"/>
  <c r="L48" i="24"/>
  <c r="L75" i="24"/>
  <c r="L37" i="24"/>
  <c r="L33" i="24"/>
  <c r="L53" i="24"/>
  <c r="K51" i="24"/>
  <c r="K47" i="24"/>
  <c r="L42" i="24"/>
  <c r="T75" i="24"/>
  <c r="T73" i="24"/>
  <c r="T71" i="24"/>
  <c r="T69" i="24"/>
  <c r="T74" i="24"/>
  <c r="T61" i="24"/>
  <c r="T59" i="24"/>
  <c r="T57" i="24"/>
  <c r="T68" i="24"/>
  <c r="T65" i="24"/>
  <c r="T50" i="24"/>
  <c r="T46" i="24"/>
  <c r="T62" i="24"/>
  <c r="T60" i="24"/>
  <c r="T58" i="24"/>
  <c r="T56" i="24"/>
  <c r="T55" i="24"/>
  <c r="T67" i="24"/>
  <c r="T53" i="24"/>
  <c r="S51" i="24"/>
  <c r="S47" i="24"/>
  <c r="T37" i="24"/>
  <c r="T33" i="24"/>
  <c r="T72" i="24"/>
  <c r="T52" i="24"/>
  <c r="T48" i="24"/>
  <c r="T42" i="24"/>
  <c r="AB74" i="24"/>
  <c r="AB72" i="24"/>
  <c r="AB68" i="24"/>
  <c r="AB71" i="24"/>
  <c r="AB65" i="24"/>
  <c r="AB60" i="24"/>
  <c r="AB58" i="24"/>
  <c r="AB56" i="24"/>
  <c r="AB73" i="24"/>
  <c r="AB66" i="24"/>
  <c r="AB50" i="24"/>
  <c r="AB46" i="24"/>
  <c r="AB75" i="24"/>
  <c r="AB67" i="24"/>
  <c r="AB61" i="24"/>
  <c r="AB59" i="24"/>
  <c r="AB57" i="24"/>
  <c r="AB55" i="24"/>
  <c r="AB52" i="24"/>
  <c r="AB48" i="24"/>
  <c r="AB37" i="24"/>
  <c r="AB33" i="24"/>
  <c r="AB29" i="24"/>
  <c r="AB53" i="24"/>
  <c r="AA51" i="24"/>
  <c r="AA47" i="24"/>
  <c r="AB42" i="24"/>
  <c r="G17" i="24"/>
  <c r="L18" i="24"/>
  <c r="P18" i="24"/>
  <c r="T18" i="24"/>
  <c r="X18" i="24"/>
  <c r="AB18" i="24"/>
  <c r="M19" i="24"/>
  <c r="Q19" i="24"/>
  <c r="W21" i="24"/>
  <c r="P23" i="24"/>
  <c r="AB24" i="24"/>
  <c r="X24" i="24"/>
  <c r="T24" i="24"/>
  <c r="P24" i="24"/>
  <c r="L24" i="24"/>
  <c r="H24" i="24"/>
  <c r="AD24" i="24"/>
  <c r="Z24" i="24"/>
  <c r="V24" i="24"/>
  <c r="R24" i="24"/>
  <c r="N24" i="24"/>
  <c r="J24" i="24"/>
  <c r="K24" i="24"/>
  <c r="S24" i="24"/>
  <c r="AA24" i="24"/>
  <c r="J25" i="24"/>
  <c r="Z25" i="24"/>
  <c r="M26" i="24"/>
  <c r="U26" i="24"/>
  <c r="AC26" i="24"/>
  <c r="AA27" i="24"/>
  <c r="L27" i="24"/>
  <c r="T27" i="24"/>
  <c r="AB27" i="24"/>
  <c r="G28" i="24"/>
  <c r="O28" i="24"/>
  <c r="W28" i="24"/>
  <c r="N29" i="24"/>
  <c r="V29" i="24"/>
  <c r="S30" i="24"/>
  <c r="L31" i="24"/>
  <c r="AB32" i="24"/>
  <c r="X32" i="24"/>
  <c r="T32" i="24"/>
  <c r="P32" i="24"/>
  <c r="L32" i="24"/>
  <c r="H32" i="24"/>
  <c r="AA32" i="24"/>
  <c r="W32" i="24"/>
  <c r="S32" i="24"/>
  <c r="O32" i="24"/>
  <c r="K32" i="24"/>
  <c r="G32" i="24"/>
  <c r="AD32" i="24"/>
  <c r="Z32" i="24"/>
  <c r="V32" i="24"/>
  <c r="R32" i="24"/>
  <c r="N32" i="24"/>
  <c r="J32" i="24"/>
  <c r="Q32" i="24"/>
  <c r="V33" i="24"/>
  <c r="S34" i="24"/>
  <c r="L35" i="24"/>
  <c r="AB35" i="24"/>
  <c r="AB36" i="24"/>
  <c r="X36" i="24"/>
  <c r="AD36" i="24"/>
  <c r="Z36" i="24"/>
  <c r="V37" i="24"/>
  <c r="S38" i="24"/>
  <c r="AB40" i="24"/>
  <c r="X40" i="24"/>
  <c r="T40" i="24"/>
  <c r="P40" i="24"/>
  <c r="L40" i="24"/>
  <c r="H40" i="24"/>
  <c r="AA40" i="24"/>
  <c r="W40" i="24"/>
  <c r="S40" i="24"/>
  <c r="O40" i="24"/>
  <c r="K40" i="24"/>
  <c r="G40" i="24"/>
  <c r="AD40" i="24"/>
  <c r="Z40" i="24"/>
  <c r="V40" i="24"/>
  <c r="R40" i="24"/>
  <c r="N40" i="24"/>
  <c r="J40" i="24"/>
  <c r="Q40" i="24"/>
  <c r="J42" i="24"/>
  <c r="M43" i="24"/>
  <c r="L44" i="24"/>
  <c r="AA48" i="24"/>
  <c r="AB69" i="24"/>
  <c r="P74" i="24"/>
  <c r="P72" i="24"/>
  <c r="P70" i="24"/>
  <c r="P68" i="24"/>
  <c r="P65" i="24"/>
  <c r="P75" i="24"/>
  <c r="P73" i="24"/>
  <c r="P71" i="24"/>
  <c r="P69" i="24"/>
  <c r="P55" i="24"/>
  <c r="P61" i="24"/>
  <c r="P59" i="24"/>
  <c r="P57" i="24"/>
  <c r="P50" i="24"/>
  <c r="P46" i="24"/>
  <c r="P60" i="24"/>
  <c r="P42" i="24"/>
  <c r="P62" i="24"/>
  <c r="P53" i="24"/>
  <c r="O51" i="24"/>
  <c r="O47" i="24"/>
  <c r="P44" i="24"/>
  <c r="O41" i="24"/>
  <c r="P37" i="24"/>
  <c r="P33" i="24"/>
  <c r="P56" i="24"/>
  <c r="X16" i="24"/>
  <c r="M17" i="24"/>
  <c r="Y17" i="24"/>
  <c r="W24" i="24"/>
  <c r="P27" i="24"/>
  <c r="W43" i="24"/>
  <c r="P48" i="24"/>
  <c r="H75" i="24"/>
  <c r="H73" i="24"/>
  <c r="H71" i="24"/>
  <c r="H69" i="24"/>
  <c r="H66" i="24"/>
  <c r="H65" i="24"/>
  <c r="H74" i="24"/>
  <c r="H72" i="24"/>
  <c r="H68" i="24"/>
  <c r="H55" i="24"/>
  <c r="H62" i="24"/>
  <c r="H60" i="24"/>
  <c r="H58" i="24"/>
  <c r="H56" i="24"/>
  <c r="H50" i="24"/>
  <c r="H46" i="24"/>
  <c r="H42" i="24"/>
  <c r="H57" i="24"/>
  <c r="H52" i="24"/>
  <c r="H48" i="24"/>
  <c r="H44" i="24"/>
  <c r="H41" i="24"/>
  <c r="H37" i="24"/>
  <c r="H33" i="24"/>
  <c r="H59" i="24"/>
  <c r="J74" i="24"/>
  <c r="J73" i="24"/>
  <c r="J72" i="24"/>
  <c r="J71" i="24"/>
  <c r="J69" i="24"/>
  <c r="J68" i="24"/>
  <c r="J67" i="24"/>
  <c r="J65" i="24"/>
  <c r="J62" i="24"/>
  <c r="J61" i="24"/>
  <c r="J60" i="24"/>
  <c r="J59" i="24"/>
  <c r="J58" i="24"/>
  <c r="J57" i="24"/>
  <c r="J56" i="24"/>
  <c r="J53" i="24"/>
  <c r="J52" i="24"/>
  <c r="J48" i="24"/>
  <c r="J63" i="24"/>
  <c r="J44" i="24"/>
  <c r="J55" i="24"/>
  <c r="I54" i="24"/>
  <c r="I43" i="24"/>
  <c r="J35" i="24"/>
  <c r="J31" i="24"/>
  <c r="R74" i="24"/>
  <c r="R73" i="24"/>
  <c r="R72" i="24"/>
  <c r="R71" i="24"/>
  <c r="R69" i="24"/>
  <c r="R68" i="24"/>
  <c r="R67" i="24"/>
  <c r="R65" i="24"/>
  <c r="R62" i="24"/>
  <c r="R61" i="24"/>
  <c r="R60" i="24"/>
  <c r="R59" i="24"/>
  <c r="R58" i="24"/>
  <c r="R57" i="24"/>
  <c r="R56" i="24"/>
  <c r="R64" i="24"/>
  <c r="Q54" i="24"/>
  <c r="R53" i="24"/>
  <c r="R52" i="24"/>
  <c r="R48" i="24"/>
  <c r="R55" i="24"/>
  <c r="R44" i="24"/>
  <c r="R50" i="24"/>
  <c r="R46" i="24"/>
  <c r="Q43" i="24"/>
  <c r="R39" i="24"/>
  <c r="R35" i="24"/>
  <c r="Z74" i="24"/>
  <c r="Z73" i="24"/>
  <c r="Z72" i="24"/>
  <c r="Z71" i="24"/>
  <c r="Z69" i="24"/>
  <c r="Z68" i="24"/>
  <c r="Z65" i="24"/>
  <c r="Z62" i="24"/>
  <c r="Z61" i="24"/>
  <c r="Z60" i="24"/>
  <c r="Z59" i="24"/>
  <c r="Z58" i="24"/>
  <c r="Z57" i="24"/>
  <c r="Z56" i="24"/>
  <c r="Z53" i="24"/>
  <c r="Z52" i="24"/>
  <c r="Z48" i="24"/>
  <c r="Z44" i="24"/>
  <c r="Y43" i="24"/>
  <c r="Z35" i="24"/>
  <c r="Z31" i="24"/>
  <c r="Z54" i="24"/>
  <c r="I18" i="24"/>
  <c r="M18" i="24"/>
  <c r="Q18" i="24"/>
  <c r="U18" i="24"/>
  <c r="Y18" i="24"/>
  <c r="K20" i="24"/>
  <c r="O20" i="24"/>
  <c r="S20" i="24"/>
  <c r="P21" i="24"/>
  <c r="AD22" i="24"/>
  <c r="Z22" i="24"/>
  <c r="V22" i="24"/>
  <c r="R22" i="24"/>
  <c r="J22" i="24"/>
  <c r="AB22" i="24"/>
  <c r="X22" i="24"/>
  <c r="T22" i="24"/>
  <c r="P22" i="24"/>
  <c r="L22" i="24"/>
  <c r="K22" i="24"/>
  <c r="S22" i="24"/>
  <c r="AA22" i="24"/>
  <c r="M24" i="24"/>
  <c r="U24" i="24"/>
  <c r="AC24" i="24"/>
  <c r="AC25" i="24"/>
  <c r="L25" i="24"/>
  <c r="T25" i="24"/>
  <c r="AB25" i="24"/>
  <c r="G26" i="24"/>
  <c r="O26" i="24"/>
  <c r="W26" i="24"/>
  <c r="AM26" i="24"/>
  <c r="N27" i="24"/>
  <c r="V27" i="24"/>
  <c r="AD27" i="24"/>
  <c r="I28" i="24"/>
  <c r="Q28" i="24"/>
  <c r="Y28" i="24"/>
  <c r="AL28" i="24"/>
  <c r="AM28" i="24" s="1"/>
  <c r="H29" i="24"/>
  <c r="P29" i="24"/>
  <c r="Z29" i="24"/>
  <c r="G30" i="24"/>
  <c r="W30" i="24"/>
  <c r="P31" i="24"/>
  <c r="U32" i="24"/>
  <c r="J33" i="24"/>
  <c r="Z33" i="24"/>
  <c r="G34" i="24"/>
  <c r="W34" i="24"/>
  <c r="AA35" i="24"/>
  <c r="P35" i="24"/>
  <c r="J37" i="24"/>
  <c r="Z37" i="24"/>
  <c r="G38" i="24"/>
  <c r="W38" i="24"/>
  <c r="P39" i="24"/>
  <c r="U40" i="24"/>
  <c r="K41" i="24"/>
  <c r="R42" i="24"/>
  <c r="U43" i="24"/>
  <c r="T44" i="24"/>
  <c r="G45" i="24"/>
  <c r="Z46" i="24"/>
  <c r="W47" i="24"/>
  <c r="H53" i="24"/>
  <c r="P58" i="24"/>
  <c r="Q23" i="24"/>
  <c r="G25" i="24"/>
  <c r="K25" i="24"/>
  <c r="O25" i="24"/>
  <c r="S25" i="24"/>
  <c r="W25" i="24"/>
  <c r="AA25" i="24"/>
  <c r="I27" i="24"/>
  <c r="M27" i="24"/>
  <c r="Q27" i="24"/>
  <c r="U27" i="24"/>
  <c r="Y27" i="24"/>
  <c r="AC27" i="24"/>
  <c r="G29" i="24"/>
  <c r="K29" i="24"/>
  <c r="O29" i="24"/>
  <c r="S29" i="24"/>
  <c r="W29" i="24"/>
  <c r="AA29" i="24"/>
  <c r="H30" i="24"/>
  <c r="L30" i="24"/>
  <c r="P30" i="24"/>
  <c r="T30" i="24"/>
  <c r="X30" i="24"/>
  <c r="AB30" i="24"/>
  <c r="Y31" i="24"/>
  <c r="AC31" i="24"/>
  <c r="G33" i="24"/>
  <c r="K33" i="24"/>
  <c r="O33" i="24"/>
  <c r="S33" i="24"/>
  <c r="W33" i="24"/>
  <c r="AA33" i="24"/>
  <c r="H34" i="24"/>
  <c r="L34" i="24"/>
  <c r="P34" i="24"/>
  <c r="T34" i="24"/>
  <c r="X34" i="24"/>
  <c r="AB34" i="24"/>
  <c r="I35" i="24"/>
  <c r="M35" i="24"/>
  <c r="Q35" i="24"/>
  <c r="U35" i="24"/>
  <c r="Y35" i="24"/>
  <c r="AC35" i="24"/>
  <c r="G37" i="24"/>
  <c r="K37" i="24"/>
  <c r="O37" i="24"/>
  <c r="S37" i="24"/>
  <c r="W37" i="24"/>
  <c r="AA37" i="24"/>
  <c r="H38" i="24"/>
  <c r="L38" i="24"/>
  <c r="P38" i="24"/>
  <c r="T38" i="24"/>
  <c r="X38" i="24"/>
  <c r="AB38" i="24"/>
  <c r="Y39" i="24"/>
  <c r="G41" i="24"/>
  <c r="M41" i="24"/>
  <c r="U41" i="24"/>
  <c r="AC42" i="24"/>
  <c r="G43" i="24"/>
  <c r="O43" i="24"/>
  <c r="AM43" i="24"/>
  <c r="I45" i="24"/>
  <c r="AM48" i="24"/>
  <c r="AA60" i="24"/>
  <c r="P63" i="24"/>
  <c r="I30" i="24"/>
  <c r="M30" i="24"/>
  <c r="Q30" i="24"/>
  <c r="U30" i="24"/>
  <c r="Y30" i="24"/>
  <c r="AC30" i="24"/>
  <c r="I34" i="24"/>
  <c r="M34" i="24"/>
  <c r="Q34" i="24"/>
  <c r="U34" i="24"/>
  <c r="Y34" i="24"/>
  <c r="AC34" i="24"/>
  <c r="I38" i="24"/>
  <c r="M38" i="24"/>
  <c r="Q38" i="24"/>
  <c r="U38" i="24"/>
  <c r="Y38" i="24"/>
  <c r="AC38" i="24"/>
  <c r="AB45" i="24"/>
  <c r="X45" i="24"/>
  <c r="T45" i="24"/>
  <c r="P45" i="24"/>
  <c r="L45" i="24"/>
  <c r="H45" i="24"/>
  <c r="AA45" i="24"/>
  <c r="W45" i="24"/>
  <c r="S45" i="24"/>
  <c r="O45" i="24"/>
  <c r="K45" i="24"/>
  <c r="AD45" i="24"/>
  <c r="Z45" i="24"/>
  <c r="V45" i="24"/>
  <c r="R45" i="24"/>
  <c r="N45" i="24"/>
  <c r="J45" i="24"/>
  <c r="M45" i="24"/>
  <c r="AC45" i="24"/>
  <c r="AC46" i="24"/>
  <c r="AD47" i="24"/>
  <c r="AL47" i="24"/>
  <c r="AK47" i="24"/>
  <c r="AC50" i="24"/>
  <c r="AD51" i="24"/>
  <c r="AL51" i="24"/>
  <c r="AK51" i="24"/>
  <c r="AA53" i="24"/>
  <c r="AA58" i="24"/>
  <c r="G23" i="24"/>
  <c r="S23" i="24"/>
  <c r="I25" i="24"/>
  <c r="M25" i="24"/>
  <c r="Q25" i="24"/>
  <c r="U25" i="24"/>
  <c r="Y25" i="24"/>
  <c r="G27" i="24"/>
  <c r="K27" i="24"/>
  <c r="O27" i="24"/>
  <c r="S27" i="24"/>
  <c r="W27" i="24"/>
  <c r="I29" i="24"/>
  <c r="M29" i="24"/>
  <c r="Q29" i="24"/>
  <c r="U29" i="24"/>
  <c r="Y29" i="24"/>
  <c r="J30" i="24"/>
  <c r="N30" i="24"/>
  <c r="R30" i="24"/>
  <c r="V30" i="24"/>
  <c r="Z30" i="24"/>
  <c r="K31" i="24"/>
  <c r="O31" i="24"/>
  <c r="S31" i="24"/>
  <c r="W31" i="24"/>
  <c r="I33" i="24"/>
  <c r="M33" i="24"/>
  <c r="Q33" i="24"/>
  <c r="U33" i="24"/>
  <c r="Y33" i="24"/>
  <c r="J34" i="24"/>
  <c r="N34" i="24"/>
  <c r="R34" i="24"/>
  <c r="V34" i="24"/>
  <c r="Z34" i="24"/>
  <c r="G35" i="24"/>
  <c r="K35" i="24"/>
  <c r="O35" i="24"/>
  <c r="S35" i="24"/>
  <c r="W35" i="24"/>
  <c r="I37" i="24"/>
  <c r="M37" i="24"/>
  <c r="Q37" i="24"/>
  <c r="U37" i="24"/>
  <c r="Y37" i="24"/>
  <c r="J38" i="24"/>
  <c r="N38" i="24"/>
  <c r="R38" i="24"/>
  <c r="V38" i="24"/>
  <c r="Z38" i="24"/>
  <c r="AB41" i="24"/>
  <c r="X41" i="24"/>
  <c r="T41" i="24"/>
  <c r="P41" i="24"/>
  <c r="L41" i="24"/>
  <c r="AD41" i="24"/>
  <c r="Z41" i="24"/>
  <c r="V41" i="24"/>
  <c r="R41" i="24"/>
  <c r="N41" i="24"/>
  <c r="J41" i="24"/>
  <c r="I41" i="24"/>
  <c r="Q41" i="24"/>
  <c r="Y41" i="24"/>
  <c r="AL41" i="24"/>
  <c r="AM41" i="24" s="1"/>
  <c r="AD43" i="24"/>
  <c r="Z43" i="24"/>
  <c r="V43" i="24"/>
  <c r="R43" i="24"/>
  <c r="N43" i="24"/>
  <c r="J43" i="24"/>
  <c r="AB43" i="24"/>
  <c r="X43" i="24"/>
  <c r="T43" i="24"/>
  <c r="P43" i="24"/>
  <c r="L43" i="24"/>
  <c r="H43" i="24"/>
  <c r="K43" i="24"/>
  <c r="S43" i="24"/>
  <c r="AA43" i="24"/>
  <c r="Q45" i="24"/>
  <c r="AM45" i="24"/>
  <c r="X49" i="24"/>
  <c r="T49" i="24"/>
  <c r="Z49" i="24"/>
  <c r="V49" i="24"/>
  <c r="AA56" i="24"/>
  <c r="G42" i="24"/>
  <c r="K42" i="24"/>
  <c r="O42" i="24"/>
  <c r="S42" i="24"/>
  <c r="W42" i="24"/>
  <c r="AA42" i="24"/>
  <c r="I44" i="24"/>
  <c r="M44" i="24"/>
  <c r="Q44" i="24"/>
  <c r="U44" i="24"/>
  <c r="Y44" i="24"/>
  <c r="AC44" i="24"/>
  <c r="G46" i="24"/>
  <c r="K46" i="24"/>
  <c r="O46" i="24"/>
  <c r="S46" i="24"/>
  <c r="W46" i="24"/>
  <c r="AA46" i="24"/>
  <c r="H47" i="24"/>
  <c r="L47" i="24"/>
  <c r="P47" i="24"/>
  <c r="T47" i="24"/>
  <c r="X47" i="24"/>
  <c r="AB47" i="24"/>
  <c r="I48" i="24"/>
  <c r="M48" i="24"/>
  <c r="Q48" i="24"/>
  <c r="U48" i="24"/>
  <c r="Y48" i="24"/>
  <c r="AC48" i="24"/>
  <c r="G50" i="24"/>
  <c r="K50" i="24"/>
  <c r="O50" i="24"/>
  <c r="S50" i="24"/>
  <c r="W50" i="24"/>
  <c r="AA50" i="24"/>
  <c r="H51" i="24"/>
  <c r="L51" i="24"/>
  <c r="P51" i="24"/>
  <c r="T51" i="24"/>
  <c r="X51" i="24"/>
  <c r="AB51" i="24"/>
  <c r="I52" i="24"/>
  <c r="M52" i="24"/>
  <c r="Q52" i="24"/>
  <c r="U52" i="24"/>
  <c r="Y52" i="24"/>
  <c r="AC52" i="24"/>
  <c r="I53" i="24"/>
  <c r="M53" i="24"/>
  <c r="Q53" i="24"/>
  <c r="U53" i="24"/>
  <c r="Y53" i="24"/>
  <c r="AC53" i="24"/>
  <c r="AA54" i="24"/>
  <c r="W54" i="24"/>
  <c r="S54" i="24"/>
  <c r="O54" i="24"/>
  <c r="K54" i="24"/>
  <c r="G54" i="24"/>
  <c r="AC54" i="24"/>
  <c r="Y54" i="24"/>
  <c r="J54" i="24"/>
  <c r="P54" i="24"/>
  <c r="U54" i="24"/>
  <c r="AB54" i="24"/>
  <c r="AA55" i="24"/>
  <c r="AA67" i="24"/>
  <c r="I47" i="24"/>
  <c r="M47" i="24"/>
  <c r="Q47" i="24"/>
  <c r="U47" i="24"/>
  <c r="Y47" i="24"/>
  <c r="AC47" i="24"/>
  <c r="I51" i="24"/>
  <c r="M51" i="24"/>
  <c r="Q51" i="24"/>
  <c r="U51" i="24"/>
  <c r="Y51" i="24"/>
  <c r="AC51" i="24"/>
  <c r="AA57" i="24"/>
  <c r="AA59" i="24"/>
  <c r="AA61" i="24"/>
  <c r="AA63" i="24"/>
  <c r="W63" i="24"/>
  <c r="S63" i="24"/>
  <c r="O63" i="24"/>
  <c r="K63" i="24"/>
  <c r="G63" i="24"/>
  <c r="AD63" i="24"/>
  <c r="Y63" i="24"/>
  <c r="T63" i="24"/>
  <c r="N63" i="24"/>
  <c r="I63" i="24"/>
  <c r="AC63" i="24"/>
  <c r="X63" i="24"/>
  <c r="R63" i="24"/>
  <c r="M63" i="24"/>
  <c r="H63" i="24"/>
  <c r="AB63" i="24"/>
  <c r="V63" i="24"/>
  <c r="Q63" i="24"/>
  <c r="L63" i="24"/>
  <c r="U63" i="24"/>
  <c r="AD64" i="24"/>
  <c r="I42" i="24"/>
  <c r="M42" i="24"/>
  <c r="Q42" i="24"/>
  <c r="U42" i="24"/>
  <c r="Y42" i="24"/>
  <c r="G44" i="24"/>
  <c r="K44" i="24"/>
  <c r="O44" i="24"/>
  <c r="S44" i="24"/>
  <c r="W44" i="24"/>
  <c r="I46" i="24"/>
  <c r="M46" i="24"/>
  <c r="Q46" i="24"/>
  <c r="U46" i="24"/>
  <c r="Y46" i="24"/>
  <c r="J47" i="24"/>
  <c r="N47" i="24"/>
  <c r="R47" i="24"/>
  <c r="V47" i="24"/>
  <c r="Z47" i="24"/>
  <c r="G48" i="24"/>
  <c r="K48" i="24"/>
  <c r="O48" i="24"/>
  <c r="S48" i="24"/>
  <c r="W48" i="24"/>
  <c r="I50" i="24"/>
  <c r="M50" i="24"/>
  <c r="Q50" i="24"/>
  <c r="U50" i="24"/>
  <c r="Y50" i="24"/>
  <c r="J51" i="24"/>
  <c r="N51" i="24"/>
  <c r="R51" i="24"/>
  <c r="V51" i="24"/>
  <c r="Z51" i="24"/>
  <c r="G52" i="24"/>
  <c r="K52" i="24"/>
  <c r="O52" i="24"/>
  <c r="S52" i="24"/>
  <c r="W52" i="24"/>
  <c r="G53" i="24"/>
  <c r="K53" i="24"/>
  <c r="O53" i="24"/>
  <c r="S53" i="24"/>
  <c r="W53" i="24"/>
  <c r="H54" i="24"/>
  <c r="M54" i="24"/>
  <c r="R54" i="24"/>
  <c r="X54" i="24"/>
  <c r="Z63" i="24"/>
  <c r="AA65" i="24"/>
  <c r="I55" i="24"/>
  <c r="M55" i="24"/>
  <c r="Q55" i="24"/>
  <c r="U55" i="24"/>
  <c r="Y55" i="24"/>
  <c r="AC55" i="24"/>
  <c r="I56" i="24"/>
  <c r="M56" i="24"/>
  <c r="Q56" i="24"/>
  <c r="U56" i="24"/>
  <c r="Y56" i="24"/>
  <c r="AC56" i="24"/>
  <c r="I57" i="24"/>
  <c r="M57" i="24"/>
  <c r="Q57" i="24"/>
  <c r="U57" i="24"/>
  <c r="Y57" i="24"/>
  <c r="AC57" i="24"/>
  <c r="I58" i="24"/>
  <c r="M58" i="24"/>
  <c r="Q58" i="24"/>
  <c r="U58" i="24"/>
  <c r="Y58" i="24"/>
  <c r="AC58" i="24"/>
  <c r="I59" i="24"/>
  <c r="M59" i="24"/>
  <c r="Q59" i="24"/>
  <c r="U59" i="24"/>
  <c r="Y59" i="24"/>
  <c r="AC59" i="24"/>
  <c r="I60" i="24"/>
  <c r="M60" i="24"/>
  <c r="Q60" i="24"/>
  <c r="U60" i="24"/>
  <c r="Y60" i="24"/>
  <c r="AC60" i="24"/>
  <c r="I61" i="24"/>
  <c r="M61" i="24"/>
  <c r="Q61" i="24"/>
  <c r="U61" i="24"/>
  <c r="Y61" i="24"/>
  <c r="AC61" i="24"/>
  <c r="AA62" i="24"/>
  <c r="I62" i="24"/>
  <c r="M62" i="24"/>
  <c r="Q62" i="24"/>
  <c r="U62" i="24"/>
  <c r="Y62" i="24"/>
  <c r="AD62" i="24"/>
  <c r="I64" i="24"/>
  <c r="N64" i="24"/>
  <c r="T64" i="24"/>
  <c r="Y64" i="24"/>
  <c r="AA69" i="24"/>
  <c r="AA71" i="24"/>
  <c r="AA73" i="24"/>
  <c r="AA75" i="24"/>
  <c r="AA64" i="24"/>
  <c r="W64" i="24"/>
  <c r="S64" i="24"/>
  <c r="O64" i="24"/>
  <c r="K64" i="24"/>
  <c r="G64" i="24"/>
  <c r="J64" i="24"/>
  <c r="P64" i="24"/>
  <c r="U64" i="24"/>
  <c r="Z64" i="24"/>
  <c r="G55" i="24"/>
  <c r="K55" i="24"/>
  <c r="O55" i="24"/>
  <c r="S55" i="24"/>
  <c r="W55" i="24"/>
  <c r="G56" i="24"/>
  <c r="K56" i="24"/>
  <c r="O56" i="24"/>
  <c r="S56" i="24"/>
  <c r="W56" i="24"/>
  <c r="G57" i="24"/>
  <c r="K57" i="24"/>
  <c r="O57" i="24"/>
  <c r="S57" i="24"/>
  <c r="W57" i="24"/>
  <c r="G58" i="24"/>
  <c r="K58" i="24"/>
  <c r="O58" i="24"/>
  <c r="S58" i="24"/>
  <c r="W58" i="24"/>
  <c r="G59" i="24"/>
  <c r="K59" i="24"/>
  <c r="O59" i="24"/>
  <c r="S59" i="24"/>
  <c r="W59" i="24"/>
  <c r="G60" i="24"/>
  <c r="K60" i="24"/>
  <c r="O60" i="24"/>
  <c r="S60" i="24"/>
  <c r="W60" i="24"/>
  <c r="G61" i="24"/>
  <c r="K61" i="24"/>
  <c r="O61" i="24"/>
  <c r="S61" i="24"/>
  <c r="W61" i="24"/>
  <c r="G62" i="24"/>
  <c r="K62" i="24"/>
  <c r="O62" i="24"/>
  <c r="S62" i="24"/>
  <c r="W62" i="24"/>
  <c r="AB62" i="24"/>
  <c r="L64" i="24"/>
  <c r="Q64" i="24"/>
  <c r="V64" i="24"/>
  <c r="AB64" i="24"/>
  <c r="AA68" i="24"/>
  <c r="AA72" i="24"/>
  <c r="AA74" i="24"/>
  <c r="I65" i="24"/>
  <c r="M65" i="24"/>
  <c r="Q65" i="24"/>
  <c r="U65" i="24"/>
  <c r="Y65" i="24"/>
  <c r="AC65" i="24"/>
  <c r="Q66" i="24"/>
  <c r="M67" i="24"/>
  <c r="U67" i="24"/>
  <c r="AC67" i="24"/>
  <c r="I68" i="24"/>
  <c r="M68" i="24"/>
  <c r="Q68" i="24"/>
  <c r="U68" i="24"/>
  <c r="Y68" i="24"/>
  <c r="AC68" i="24"/>
  <c r="I69" i="24"/>
  <c r="M69" i="24"/>
  <c r="Q69" i="24"/>
  <c r="U69" i="24"/>
  <c r="Y69" i="24"/>
  <c r="AC69" i="24"/>
  <c r="I70" i="24"/>
  <c r="AC70" i="24"/>
  <c r="I71" i="24"/>
  <c r="M71" i="24"/>
  <c r="Q71" i="24"/>
  <c r="U71" i="24"/>
  <c r="Y71" i="24"/>
  <c r="AC71" i="24"/>
  <c r="I72" i="24"/>
  <c r="M72" i="24"/>
  <c r="Q72" i="24"/>
  <c r="U72" i="24"/>
  <c r="Y72" i="24"/>
  <c r="AC72" i="24"/>
  <c r="I73" i="24"/>
  <c r="M73" i="24"/>
  <c r="Q73" i="24"/>
  <c r="U73" i="24"/>
  <c r="Y73" i="24"/>
  <c r="AC73" i="24"/>
  <c r="I74" i="24"/>
  <c r="M74" i="24"/>
  <c r="Q74" i="24"/>
  <c r="U74" i="24"/>
  <c r="Y74" i="24"/>
  <c r="AC74" i="24"/>
  <c r="I75" i="24"/>
  <c r="M75" i="24"/>
  <c r="Q75" i="24"/>
  <c r="U75" i="24"/>
  <c r="Y75" i="24"/>
  <c r="AC75" i="24"/>
  <c r="J75" i="24"/>
  <c r="N75" i="24"/>
  <c r="R75" i="24"/>
  <c r="V75" i="24"/>
  <c r="Z75" i="24"/>
  <c r="AD75" i="24"/>
  <c r="G65" i="24"/>
  <c r="K65" i="24"/>
  <c r="O65" i="24"/>
  <c r="S65" i="24"/>
  <c r="W65" i="24"/>
  <c r="S66" i="24"/>
  <c r="G67" i="24"/>
  <c r="O67" i="24"/>
  <c r="W67" i="24"/>
  <c r="G68" i="24"/>
  <c r="K68" i="24"/>
  <c r="O68" i="24"/>
  <c r="S68" i="24"/>
  <c r="W68" i="24"/>
  <c r="G69" i="24"/>
  <c r="K69" i="24"/>
  <c r="O69" i="24"/>
  <c r="S69" i="24"/>
  <c r="W69" i="24"/>
  <c r="K70" i="24"/>
  <c r="G71" i="24"/>
  <c r="K71" i="24"/>
  <c r="O71" i="24"/>
  <c r="S71" i="24"/>
  <c r="W71" i="24"/>
  <c r="G72" i="24"/>
  <c r="K72" i="24"/>
  <c r="O72" i="24"/>
  <c r="S72" i="24"/>
  <c r="W72" i="24"/>
  <c r="G73" i="24"/>
  <c r="K73" i="24"/>
  <c r="O73" i="24"/>
  <c r="S73" i="24"/>
  <c r="W73" i="24"/>
  <c r="G74" i="24"/>
  <c r="K74" i="24"/>
  <c r="O74" i="24"/>
  <c r="S74" i="24"/>
  <c r="W74" i="24"/>
  <c r="G75" i="24"/>
  <c r="K75" i="24"/>
  <c r="O75" i="24"/>
  <c r="S75" i="24"/>
  <c r="W75" i="24"/>
  <c r="S62" i="23"/>
  <c r="S61" i="23"/>
  <c r="S60" i="23"/>
  <c r="S59" i="23"/>
  <c r="S58" i="23"/>
  <c r="S57" i="23"/>
  <c r="S56" i="23"/>
  <c r="T75" i="23"/>
  <c r="T73" i="23"/>
  <c r="T71" i="23"/>
  <c r="T69" i="23"/>
  <c r="T67" i="23"/>
  <c r="T66" i="23"/>
  <c r="T74" i="23"/>
  <c r="S55" i="23"/>
  <c r="T61" i="23"/>
  <c r="T59" i="23"/>
  <c r="T57" i="23"/>
  <c r="T54" i="23"/>
  <c r="T53" i="23"/>
  <c r="T52" i="23"/>
  <c r="S51" i="23"/>
  <c r="T48" i="23"/>
  <c r="S47" i="23"/>
  <c r="T44" i="23"/>
  <c r="S43" i="23"/>
  <c r="T40" i="23"/>
  <c r="T60" i="23"/>
  <c r="T55" i="23"/>
  <c r="S54" i="23"/>
  <c r="S52" i="23"/>
  <c r="S48" i="23"/>
  <c r="S44" i="23"/>
  <c r="S40" i="23"/>
  <c r="T36" i="23"/>
  <c r="T62" i="23"/>
  <c r="S36" i="23"/>
  <c r="T72" i="23"/>
  <c r="T56" i="23"/>
  <c r="S53" i="23"/>
  <c r="T49" i="23"/>
  <c r="T45" i="23"/>
  <c r="T41" i="23"/>
  <c r="T37" i="23"/>
  <c r="S35" i="23"/>
  <c r="T32" i="23"/>
  <c r="T28" i="23"/>
  <c r="T24" i="23"/>
  <c r="S23" i="23"/>
  <c r="T20" i="23"/>
  <c r="T16" i="23"/>
  <c r="K24" i="23"/>
  <c r="AA29" i="23"/>
  <c r="Q30" i="23"/>
  <c r="H75" i="23"/>
  <c r="H73" i="23"/>
  <c r="H71" i="23"/>
  <c r="H69" i="23"/>
  <c r="G62" i="23"/>
  <c r="G61" i="23"/>
  <c r="G60" i="23"/>
  <c r="G59" i="23"/>
  <c r="G58" i="23"/>
  <c r="G57" i="23"/>
  <c r="G56" i="23"/>
  <c r="H74" i="23"/>
  <c r="H72" i="23"/>
  <c r="H70" i="23"/>
  <c r="H66" i="23"/>
  <c r="H64" i="23"/>
  <c r="H61" i="23"/>
  <c r="H59" i="23"/>
  <c r="H57" i="23"/>
  <c r="H67" i="23"/>
  <c r="H55" i="23"/>
  <c r="H62" i="23"/>
  <c r="H60" i="23"/>
  <c r="H58" i="23"/>
  <c r="H56" i="23"/>
  <c r="G55" i="23"/>
  <c r="H54" i="23"/>
  <c r="H53" i="23"/>
  <c r="H52" i="23"/>
  <c r="G51" i="23"/>
  <c r="H48" i="23"/>
  <c r="G47" i="23"/>
  <c r="H44" i="23"/>
  <c r="G43" i="23"/>
  <c r="H40" i="23"/>
  <c r="G39" i="23"/>
  <c r="G35" i="23"/>
  <c r="G53" i="23"/>
  <c r="H49" i="23"/>
  <c r="H45" i="23"/>
  <c r="H41" i="23"/>
  <c r="H37" i="23"/>
  <c r="H36" i="23"/>
  <c r="H32" i="23"/>
  <c r="H28" i="23"/>
  <c r="G27" i="23"/>
  <c r="H24" i="23"/>
  <c r="G23" i="23"/>
  <c r="H20" i="23"/>
  <c r="J73" i="23"/>
  <c r="J72" i="23"/>
  <c r="J71" i="23"/>
  <c r="J70" i="23"/>
  <c r="J69" i="23"/>
  <c r="J67" i="23"/>
  <c r="J66" i="23"/>
  <c r="J24" i="23"/>
  <c r="J20" i="23"/>
  <c r="J65" i="23"/>
  <c r="J51" i="23"/>
  <c r="J47" i="23"/>
  <c r="J43" i="23"/>
  <c r="I34" i="23"/>
  <c r="R72" i="23"/>
  <c r="R71" i="23"/>
  <c r="R69" i="23"/>
  <c r="Q64" i="23"/>
  <c r="R67" i="23"/>
  <c r="R66" i="23"/>
  <c r="R64" i="23"/>
  <c r="R51" i="23"/>
  <c r="R47" i="23"/>
  <c r="R43" i="23"/>
  <c r="Q34" i="23"/>
  <c r="Z72" i="23"/>
  <c r="Z71" i="23"/>
  <c r="Z69" i="23"/>
  <c r="Z67" i="23"/>
  <c r="Z66" i="23"/>
  <c r="Z51" i="23"/>
  <c r="Z47" i="23"/>
  <c r="Z43" i="23"/>
  <c r="Z39" i="23"/>
  <c r="Y34" i="23"/>
  <c r="G16" i="23"/>
  <c r="K16" i="23"/>
  <c r="AA16" i="23"/>
  <c r="L17" i="23"/>
  <c r="AB17" i="23"/>
  <c r="AB18" i="23"/>
  <c r="T18" i="23"/>
  <c r="P18" i="23"/>
  <c r="L18" i="23"/>
  <c r="H18" i="23"/>
  <c r="W18" i="23"/>
  <c r="S18" i="23"/>
  <c r="O18" i="23"/>
  <c r="K18" i="23"/>
  <c r="G18" i="23"/>
  <c r="AD18" i="23"/>
  <c r="V18" i="23"/>
  <c r="R18" i="23"/>
  <c r="N18" i="23"/>
  <c r="J18" i="23"/>
  <c r="R19" i="23"/>
  <c r="S20" i="23"/>
  <c r="AL24" i="23"/>
  <c r="AK24" i="23"/>
  <c r="I26" i="23"/>
  <c r="Y26" i="23"/>
  <c r="K28" i="23"/>
  <c r="T29" i="23"/>
  <c r="G32" i="23"/>
  <c r="W32" i="23"/>
  <c r="AA33" i="23"/>
  <c r="W33" i="23"/>
  <c r="S33" i="23"/>
  <c r="O33" i="23"/>
  <c r="K33" i="23"/>
  <c r="AD33" i="23"/>
  <c r="Z33" i="23"/>
  <c r="V33" i="23"/>
  <c r="R33" i="23"/>
  <c r="N33" i="23"/>
  <c r="J33" i="23"/>
  <c r="X33" i="23"/>
  <c r="P33" i="23"/>
  <c r="H33" i="23"/>
  <c r="AC33" i="23"/>
  <c r="U33" i="23"/>
  <c r="M33" i="23"/>
  <c r="G33" i="23"/>
  <c r="AB33" i="23"/>
  <c r="T33" i="23"/>
  <c r="L33" i="23"/>
  <c r="Y33" i="23"/>
  <c r="V34" i="23"/>
  <c r="R35" i="23"/>
  <c r="O36" i="23"/>
  <c r="X37" i="23"/>
  <c r="G42" i="23"/>
  <c r="V43" i="23"/>
  <c r="W48" i="23"/>
  <c r="Q50" i="23"/>
  <c r="G52" i="23"/>
  <c r="AD53" i="23"/>
  <c r="M64" i="23"/>
  <c r="AB64" i="23"/>
  <c r="AB62" i="23"/>
  <c r="AA61" i="23"/>
  <c r="AA60" i="23"/>
  <c r="AA59" i="23"/>
  <c r="AA58" i="23"/>
  <c r="AA57" i="23"/>
  <c r="AA56" i="23"/>
  <c r="AB74" i="23"/>
  <c r="AB72" i="23"/>
  <c r="AB68" i="23"/>
  <c r="AB67" i="23"/>
  <c r="AB66" i="23"/>
  <c r="AB71" i="23"/>
  <c r="AA55" i="23"/>
  <c r="AB73" i="23"/>
  <c r="AB60" i="23"/>
  <c r="AB58" i="23"/>
  <c r="AB56" i="23"/>
  <c r="AB75" i="23"/>
  <c r="AB53" i="23"/>
  <c r="AB52" i="23"/>
  <c r="AA51" i="23"/>
  <c r="AB48" i="23"/>
  <c r="AA47" i="23"/>
  <c r="AB44" i="23"/>
  <c r="AA43" i="23"/>
  <c r="AB40" i="23"/>
  <c r="AA39" i="23"/>
  <c r="AB57" i="23"/>
  <c r="AA53" i="23"/>
  <c r="AB49" i="23"/>
  <c r="AB45" i="23"/>
  <c r="AB41" i="23"/>
  <c r="AB36" i="23"/>
  <c r="AB59" i="23"/>
  <c r="AA36" i="23"/>
  <c r="AB61" i="23"/>
  <c r="AB54" i="23"/>
  <c r="AA52" i="23"/>
  <c r="AA48" i="23"/>
  <c r="AA44" i="23"/>
  <c r="AA40" i="23"/>
  <c r="AA35" i="23"/>
  <c r="AB32" i="23"/>
  <c r="AA31" i="23"/>
  <c r="AB28" i="23"/>
  <c r="AB24" i="23"/>
  <c r="AB30" i="23"/>
  <c r="X30" i="23"/>
  <c r="T30" i="23"/>
  <c r="P30" i="23"/>
  <c r="L30" i="23"/>
  <c r="H30" i="23"/>
  <c r="AA30" i="23"/>
  <c r="W30" i="23"/>
  <c r="S30" i="23"/>
  <c r="O30" i="23"/>
  <c r="K30" i="23"/>
  <c r="G30" i="23"/>
  <c r="AD30" i="23"/>
  <c r="Z30" i="23"/>
  <c r="V30" i="23"/>
  <c r="R30" i="23"/>
  <c r="N30" i="23"/>
  <c r="J30" i="23"/>
  <c r="P74" i="23"/>
  <c r="P72" i="23"/>
  <c r="P68" i="23"/>
  <c r="O62" i="23"/>
  <c r="O61" i="23"/>
  <c r="O60" i="23"/>
  <c r="O59" i="23"/>
  <c r="O58" i="23"/>
  <c r="O57" i="23"/>
  <c r="O56" i="23"/>
  <c r="P75" i="23"/>
  <c r="P73" i="23"/>
  <c r="P71" i="23"/>
  <c r="P69" i="23"/>
  <c r="P67" i="23"/>
  <c r="P62" i="23"/>
  <c r="P60" i="23"/>
  <c r="P58" i="23"/>
  <c r="P56" i="23"/>
  <c r="P55" i="23"/>
  <c r="P65" i="23"/>
  <c r="P61" i="23"/>
  <c r="P59" i="23"/>
  <c r="P57" i="23"/>
  <c r="O55" i="23"/>
  <c r="P54" i="23"/>
  <c r="P53" i="23"/>
  <c r="P52" i="23"/>
  <c r="O51" i="23"/>
  <c r="P48" i="23"/>
  <c r="O47" i="23"/>
  <c r="P44" i="23"/>
  <c r="O43" i="23"/>
  <c r="P40" i="23"/>
  <c r="O39" i="23"/>
  <c r="P63" i="23"/>
  <c r="O35" i="23"/>
  <c r="P66" i="23"/>
  <c r="O54" i="23"/>
  <c r="O52" i="23"/>
  <c r="O48" i="23"/>
  <c r="O44" i="23"/>
  <c r="O40" i="23"/>
  <c r="P36" i="23"/>
  <c r="P32" i="23"/>
  <c r="P28" i="23"/>
  <c r="P24" i="23"/>
  <c r="O23" i="23"/>
  <c r="P20" i="23"/>
  <c r="X75" i="23"/>
  <c r="X73" i="23"/>
  <c r="X71" i="23"/>
  <c r="X69" i="23"/>
  <c r="W62" i="23"/>
  <c r="W61" i="23"/>
  <c r="W60" i="23"/>
  <c r="W59" i="23"/>
  <c r="W58" i="23"/>
  <c r="W57" i="23"/>
  <c r="W56" i="23"/>
  <c r="X74" i="23"/>
  <c r="X72" i="23"/>
  <c r="X70" i="23"/>
  <c r="X61" i="23"/>
  <c r="X59" i="23"/>
  <c r="X57" i="23"/>
  <c r="X64" i="23"/>
  <c r="X55" i="23"/>
  <c r="X66" i="23"/>
  <c r="X62" i="23"/>
  <c r="X60" i="23"/>
  <c r="X58" i="23"/>
  <c r="X56" i="23"/>
  <c r="W55" i="23"/>
  <c r="X54" i="23"/>
  <c r="X53" i="23"/>
  <c r="X52" i="23"/>
  <c r="W51" i="23"/>
  <c r="X48" i="23"/>
  <c r="W47" i="23"/>
  <c r="X44" i="23"/>
  <c r="W43" i="23"/>
  <c r="X40" i="23"/>
  <c r="X67" i="23"/>
  <c r="W35" i="23"/>
  <c r="W53" i="23"/>
  <c r="X49" i="23"/>
  <c r="X45" i="23"/>
  <c r="X41" i="23"/>
  <c r="X36" i="23"/>
  <c r="X32" i="23"/>
  <c r="X28" i="23"/>
  <c r="X24" i="23"/>
  <c r="X20" i="23"/>
  <c r="H16" i="23"/>
  <c r="L16" i="23"/>
  <c r="R16" i="23"/>
  <c r="W16" i="23"/>
  <c r="AA17" i="23"/>
  <c r="P17" i="23"/>
  <c r="U18" i="23"/>
  <c r="AM18" i="23"/>
  <c r="V19" i="23"/>
  <c r="G20" i="23"/>
  <c r="W20" i="23"/>
  <c r="P21" i="23"/>
  <c r="AB22" i="23"/>
  <c r="X22" i="23"/>
  <c r="T22" i="23"/>
  <c r="P22" i="23"/>
  <c r="H22" i="23"/>
  <c r="AA22" i="23"/>
  <c r="W22" i="23"/>
  <c r="S22" i="23"/>
  <c r="K22" i="23"/>
  <c r="G22" i="23"/>
  <c r="AD22" i="23"/>
  <c r="Z22" i="23"/>
  <c r="V22" i="23"/>
  <c r="R22" i="23"/>
  <c r="J22" i="23"/>
  <c r="Q22" i="23"/>
  <c r="AC23" i="23"/>
  <c r="R23" i="23"/>
  <c r="S24" i="23"/>
  <c r="M26" i="23"/>
  <c r="AD28" i="23"/>
  <c r="O28" i="23"/>
  <c r="AL28" i="23"/>
  <c r="AK28" i="23"/>
  <c r="H29" i="23"/>
  <c r="X29" i="23"/>
  <c r="I30" i="23"/>
  <c r="Y30" i="23"/>
  <c r="Z31" i="23"/>
  <c r="AA32" i="23"/>
  <c r="Z34" i="23"/>
  <c r="Z35" i="23"/>
  <c r="W36" i="23"/>
  <c r="G40" i="23"/>
  <c r="AA41" i="23"/>
  <c r="AB46" i="23"/>
  <c r="X46" i="23"/>
  <c r="T46" i="23"/>
  <c r="P46" i="23"/>
  <c r="L46" i="23"/>
  <c r="H46" i="23"/>
  <c r="AA46" i="23"/>
  <c r="W46" i="23"/>
  <c r="S46" i="23"/>
  <c r="O46" i="23"/>
  <c r="K46" i="23"/>
  <c r="G46" i="23"/>
  <c r="AD46" i="23"/>
  <c r="Z46" i="23"/>
  <c r="V46" i="23"/>
  <c r="R46" i="23"/>
  <c r="N46" i="23"/>
  <c r="J46" i="23"/>
  <c r="AC46" i="23"/>
  <c r="M46" i="23"/>
  <c r="Y46" i="23"/>
  <c r="I46" i="23"/>
  <c r="U46" i="23"/>
  <c r="P49" i="23"/>
  <c r="W52" i="23"/>
  <c r="AB55" i="23"/>
  <c r="AB69" i="23"/>
  <c r="L64" i="23"/>
  <c r="K62" i="23"/>
  <c r="K61" i="23"/>
  <c r="K60" i="23"/>
  <c r="K59" i="23"/>
  <c r="K58" i="23"/>
  <c r="K57" i="23"/>
  <c r="K56" i="23"/>
  <c r="L74" i="23"/>
  <c r="L72" i="23"/>
  <c r="L67" i="23"/>
  <c r="L66" i="23"/>
  <c r="L69" i="23"/>
  <c r="K55" i="23"/>
  <c r="L71" i="23"/>
  <c r="L62" i="23"/>
  <c r="L60" i="23"/>
  <c r="L58" i="23"/>
  <c r="L56" i="23"/>
  <c r="L73" i="23"/>
  <c r="L54" i="23"/>
  <c r="L53" i="23"/>
  <c r="L52" i="23"/>
  <c r="K51" i="23"/>
  <c r="L48" i="23"/>
  <c r="K47" i="23"/>
  <c r="L44" i="23"/>
  <c r="K43" i="23"/>
  <c r="L40" i="23"/>
  <c r="K53" i="23"/>
  <c r="L49" i="23"/>
  <c r="L45" i="23"/>
  <c r="L41" i="23"/>
  <c r="L36" i="23"/>
  <c r="L75" i="23"/>
  <c r="L57" i="23"/>
  <c r="L55" i="23"/>
  <c r="K36" i="23"/>
  <c r="L59" i="23"/>
  <c r="K54" i="23"/>
  <c r="K52" i="23"/>
  <c r="K48" i="23"/>
  <c r="K44" i="23"/>
  <c r="K40" i="23"/>
  <c r="K35" i="23"/>
  <c r="L32" i="23"/>
  <c r="K31" i="23"/>
  <c r="L28" i="23"/>
  <c r="K27" i="23"/>
  <c r="L24" i="23"/>
  <c r="K23" i="23"/>
  <c r="L20" i="23"/>
  <c r="AL20" i="23"/>
  <c r="AK20" i="23"/>
  <c r="AA24" i="23"/>
  <c r="S32" i="23"/>
  <c r="AB38" i="23"/>
  <c r="X38" i="23"/>
  <c r="T38" i="23"/>
  <c r="P38" i="23"/>
  <c r="L38" i="23"/>
  <c r="H38" i="23"/>
  <c r="AA38" i="23"/>
  <c r="W38" i="23"/>
  <c r="S38" i="23"/>
  <c r="O38" i="23"/>
  <c r="K38" i="23"/>
  <c r="G38" i="23"/>
  <c r="AD38" i="23"/>
  <c r="Z38" i="23"/>
  <c r="V38" i="23"/>
  <c r="R38" i="23"/>
  <c r="N38" i="23"/>
  <c r="J38" i="23"/>
  <c r="AC38" i="23"/>
  <c r="M38" i="23"/>
  <c r="Y38" i="23"/>
  <c r="I38" i="23"/>
  <c r="U38" i="23"/>
  <c r="AA49" i="23"/>
  <c r="L61" i="23"/>
  <c r="N73" i="23"/>
  <c r="N72" i="23"/>
  <c r="N71" i="23"/>
  <c r="N69" i="23"/>
  <c r="N67" i="23"/>
  <c r="N66" i="23"/>
  <c r="N24" i="23"/>
  <c r="N51" i="23"/>
  <c r="N47" i="23"/>
  <c r="N43" i="23"/>
  <c r="N39" i="23"/>
  <c r="N35" i="23"/>
  <c r="V72" i="23"/>
  <c r="V71" i="23"/>
  <c r="V69" i="23"/>
  <c r="V67" i="23"/>
  <c r="V66" i="23"/>
  <c r="V64" i="23"/>
  <c r="V35" i="23"/>
  <c r="AD71" i="23"/>
  <c r="AD69" i="23"/>
  <c r="AD67" i="23"/>
  <c r="AD66" i="23"/>
  <c r="AC64" i="23"/>
  <c r="AC62" i="23"/>
  <c r="AD51" i="23"/>
  <c r="AD47" i="23"/>
  <c r="AD43" i="23"/>
  <c r="AD39" i="23"/>
  <c r="AD35" i="23"/>
  <c r="AD16" i="23"/>
  <c r="AC16" i="23"/>
  <c r="Y16" i="23"/>
  <c r="U16" i="23"/>
  <c r="Q16" i="23"/>
  <c r="M16" i="23"/>
  <c r="I16" i="23"/>
  <c r="N16" i="23"/>
  <c r="S16" i="23"/>
  <c r="X16" i="23"/>
  <c r="T17" i="23"/>
  <c r="I18" i="23"/>
  <c r="J19" i="23"/>
  <c r="Z19" i="23"/>
  <c r="K20" i="23"/>
  <c r="AA20" i="23"/>
  <c r="V23" i="23"/>
  <c r="G24" i="23"/>
  <c r="W24" i="23"/>
  <c r="AB26" i="23"/>
  <c r="X26" i="23"/>
  <c r="T26" i="23"/>
  <c r="P26" i="23"/>
  <c r="L26" i="23"/>
  <c r="H26" i="23"/>
  <c r="AA26" i="23"/>
  <c r="W26" i="23"/>
  <c r="S26" i="23"/>
  <c r="O26" i="23"/>
  <c r="K26" i="23"/>
  <c r="G26" i="23"/>
  <c r="AD26" i="23"/>
  <c r="Z26" i="23"/>
  <c r="V26" i="23"/>
  <c r="R26" i="23"/>
  <c r="N26" i="23"/>
  <c r="J26" i="23"/>
  <c r="Q26" i="23"/>
  <c r="S28" i="23"/>
  <c r="L29" i="23"/>
  <c r="AB29" i="23"/>
  <c r="M30" i="23"/>
  <c r="AC30" i="23"/>
  <c r="N31" i="23"/>
  <c r="AD32" i="23"/>
  <c r="O32" i="23"/>
  <c r="AL32" i="23"/>
  <c r="AK32" i="23"/>
  <c r="AM32" i="23" s="1"/>
  <c r="I33" i="23"/>
  <c r="AL36" i="23"/>
  <c r="AK36" i="23"/>
  <c r="AM36" i="23" s="1"/>
  <c r="P37" i="23"/>
  <c r="W40" i="23"/>
  <c r="G44" i="23"/>
  <c r="AA45" i="23"/>
  <c r="AB50" i="23"/>
  <c r="X50" i="23"/>
  <c r="T50" i="23"/>
  <c r="P50" i="23"/>
  <c r="L50" i="23"/>
  <c r="H50" i="23"/>
  <c r="AA50" i="23"/>
  <c r="W50" i="23"/>
  <c r="S50" i="23"/>
  <c r="O50" i="23"/>
  <c r="K50" i="23"/>
  <c r="G50" i="23"/>
  <c r="AD50" i="23"/>
  <c r="Z50" i="23"/>
  <c r="V50" i="23"/>
  <c r="R50" i="23"/>
  <c r="N50" i="23"/>
  <c r="J50" i="23"/>
  <c r="AC50" i="23"/>
  <c r="M50" i="23"/>
  <c r="Y50" i="23"/>
  <c r="I50" i="23"/>
  <c r="U50" i="23"/>
  <c r="V51" i="23"/>
  <c r="O53" i="23"/>
  <c r="T58" i="23"/>
  <c r="I17" i="23"/>
  <c r="M17" i="23"/>
  <c r="Q17" i="23"/>
  <c r="U17" i="23"/>
  <c r="Y17" i="23"/>
  <c r="AC17" i="23"/>
  <c r="G19" i="23"/>
  <c r="K19" i="23"/>
  <c r="O19" i="23"/>
  <c r="S19" i="23"/>
  <c r="W19" i="23"/>
  <c r="AA19" i="23"/>
  <c r="AB20" i="23"/>
  <c r="W23" i="23"/>
  <c r="AA23" i="23"/>
  <c r="M25" i="23"/>
  <c r="Q25" i="23"/>
  <c r="U25" i="23"/>
  <c r="Y25" i="23"/>
  <c r="I29" i="23"/>
  <c r="M29" i="23"/>
  <c r="Q29" i="23"/>
  <c r="U29" i="23"/>
  <c r="Y29" i="23"/>
  <c r="AC29" i="23"/>
  <c r="AC35" i="23"/>
  <c r="J17" i="23"/>
  <c r="N17" i="23"/>
  <c r="R17" i="23"/>
  <c r="V17" i="23"/>
  <c r="Z17" i="23"/>
  <c r="AD17" i="23"/>
  <c r="H19" i="23"/>
  <c r="L19" i="23"/>
  <c r="P19" i="23"/>
  <c r="T19" i="23"/>
  <c r="X19" i="23"/>
  <c r="AB19" i="23"/>
  <c r="AK19" i="23"/>
  <c r="AM19" i="23" s="1"/>
  <c r="I20" i="23"/>
  <c r="M20" i="23"/>
  <c r="Q20" i="23"/>
  <c r="U20" i="23"/>
  <c r="Y20" i="23"/>
  <c r="AC20" i="23"/>
  <c r="H23" i="23"/>
  <c r="L23" i="23"/>
  <c r="P23" i="23"/>
  <c r="T23" i="23"/>
  <c r="X23" i="23"/>
  <c r="AB23" i="23"/>
  <c r="AK23" i="23"/>
  <c r="AM23" i="23" s="1"/>
  <c r="I24" i="23"/>
  <c r="M24" i="23"/>
  <c r="Q24" i="23"/>
  <c r="U24" i="23"/>
  <c r="Y24" i="23"/>
  <c r="AC24" i="23"/>
  <c r="J25" i="23"/>
  <c r="N25" i="23"/>
  <c r="AK27" i="23"/>
  <c r="AM27" i="23" s="1"/>
  <c r="I28" i="23"/>
  <c r="M28" i="23"/>
  <c r="Q28" i="23"/>
  <c r="U28" i="23"/>
  <c r="Y28" i="23"/>
  <c r="AC28" i="23"/>
  <c r="J29" i="23"/>
  <c r="N29" i="23"/>
  <c r="R29" i="23"/>
  <c r="V29" i="23"/>
  <c r="Z29" i="23"/>
  <c r="AD29" i="23"/>
  <c r="AK31" i="23"/>
  <c r="AM31" i="23" s="1"/>
  <c r="I32" i="23"/>
  <c r="M32" i="23"/>
  <c r="Q32" i="23"/>
  <c r="U32" i="23"/>
  <c r="Y32" i="23"/>
  <c r="AC32" i="23"/>
  <c r="J34" i="23"/>
  <c r="R34" i="23"/>
  <c r="AD36" i="23"/>
  <c r="I37" i="23"/>
  <c r="AD40" i="23"/>
  <c r="AL40" i="23"/>
  <c r="AK40" i="23"/>
  <c r="AM40" i="23" s="1"/>
  <c r="AD44" i="23"/>
  <c r="AL44" i="23"/>
  <c r="AK44" i="23"/>
  <c r="AM44" i="23" s="1"/>
  <c r="AD48" i="23"/>
  <c r="AL48" i="23"/>
  <c r="AK48" i="23"/>
  <c r="AD52" i="23"/>
  <c r="G17" i="23"/>
  <c r="K17" i="23"/>
  <c r="O17" i="23"/>
  <c r="S17" i="23"/>
  <c r="W17" i="23"/>
  <c r="I19" i="23"/>
  <c r="M19" i="23"/>
  <c r="Q19" i="23"/>
  <c r="U19" i="23"/>
  <c r="Y19" i="23"/>
  <c r="N20" i="23"/>
  <c r="R20" i="23"/>
  <c r="V20" i="23"/>
  <c r="Z20" i="23"/>
  <c r="G21" i="23"/>
  <c r="I23" i="23"/>
  <c r="M23" i="23"/>
  <c r="Q23" i="23"/>
  <c r="U23" i="23"/>
  <c r="Y23" i="23"/>
  <c r="R24" i="23"/>
  <c r="V24" i="23"/>
  <c r="Z24" i="23"/>
  <c r="S25" i="23"/>
  <c r="W25" i="23"/>
  <c r="J28" i="23"/>
  <c r="N28" i="23"/>
  <c r="R28" i="23"/>
  <c r="V28" i="23"/>
  <c r="Z28" i="23"/>
  <c r="G29" i="23"/>
  <c r="K29" i="23"/>
  <c r="O29" i="23"/>
  <c r="S29" i="23"/>
  <c r="W29" i="23"/>
  <c r="J32" i="23"/>
  <c r="N32" i="23"/>
  <c r="R32" i="23"/>
  <c r="V32" i="23"/>
  <c r="Z32" i="23"/>
  <c r="AB34" i="23"/>
  <c r="X34" i="23"/>
  <c r="T34" i="23"/>
  <c r="P34" i="23"/>
  <c r="L34" i="23"/>
  <c r="H34" i="23"/>
  <c r="AA34" i="23"/>
  <c r="W34" i="23"/>
  <c r="S34" i="23"/>
  <c r="O34" i="23"/>
  <c r="K34" i="23"/>
  <c r="G34" i="23"/>
  <c r="M34" i="23"/>
  <c r="U34" i="23"/>
  <c r="AC34" i="23"/>
  <c r="AL35" i="23"/>
  <c r="AK35" i="23"/>
  <c r="AM35" i="23" s="1"/>
  <c r="AA37" i="23"/>
  <c r="W37" i="23"/>
  <c r="S37" i="23"/>
  <c r="O37" i="23"/>
  <c r="K37" i="23"/>
  <c r="G37" i="23"/>
  <c r="AD37" i="23"/>
  <c r="Z37" i="23"/>
  <c r="V37" i="23"/>
  <c r="R37" i="23"/>
  <c r="N37" i="23"/>
  <c r="J37" i="23"/>
  <c r="AC37" i="23"/>
  <c r="Y37" i="23"/>
  <c r="U37" i="23"/>
  <c r="Q37" i="23"/>
  <c r="M37" i="23"/>
  <c r="L37" i="23"/>
  <c r="AB37" i="23"/>
  <c r="AC43" i="23"/>
  <c r="AC47" i="23"/>
  <c r="AC51" i="23"/>
  <c r="I41" i="23"/>
  <c r="M41" i="23"/>
  <c r="Q41" i="23"/>
  <c r="U41" i="23"/>
  <c r="Y41" i="23"/>
  <c r="AC41" i="23"/>
  <c r="I45" i="23"/>
  <c r="M45" i="23"/>
  <c r="Q45" i="23"/>
  <c r="U45" i="23"/>
  <c r="Y45" i="23"/>
  <c r="AC45" i="23"/>
  <c r="I49" i="23"/>
  <c r="M49" i="23"/>
  <c r="Q49" i="23"/>
  <c r="U49" i="23"/>
  <c r="Y49" i="23"/>
  <c r="AC49" i="23"/>
  <c r="AD57" i="23"/>
  <c r="AD59" i="23"/>
  <c r="AD61" i="23"/>
  <c r="AA63" i="23"/>
  <c r="W63" i="23"/>
  <c r="S63" i="23"/>
  <c r="O63" i="23"/>
  <c r="K63" i="23"/>
  <c r="G63" i="23"/>
  <c r="AD63" i="23"/>
  <c r="Y63" i="23"/>
  <c r="T63" i="23"/>
  <c r="N63" i="23"/>
  <c r="I63" i="23"/>
  <c r="AC63" i="23"/>
  <c r="X63" i="23"/>
  <c r="R63" i="23"/>
  <c r="M63" i="23"/>
  <c r="H63" i="23"/>
  <c r="AB63" i="23"/>
  <c r="V63" i="23"/>
  <c r="Q63" i="23"/>
  <c r="L63" i="23"/>
  <c r="U63" i="23"/>
  <c r="AD64" i="23"/>
  <c r="H35" i="23"/>
  <c r="L35" i="23"/>
  <c r="P35" i="23"/>
  <c r="T35" i="23"/>
  <c r="X35" i="23"/>
  <c r="AB35" i="23"/>
  <c r="I36" i="23"/>
  <c r="M36" i="23"/>
  <c r="Q36" i="23"/>
  <c r="U36" i="23"/>
  <c r="Y36" i="23"/>
  <c r="AC36" i="23"/>
  <c r="T39" i="23"/>
  <c r="AB39" i="23"/>
  <c r="AK39" i="23"/>
  <c r="AM39" i="23" s="1"/>
  <c r="I40" i="23"/>
  <c r="M40" i="23"/>
  <c r="Q40" i="23"/>
  <c r="U40" i="23"/>
  <c r="Y40" i="23"/>
  <c r="AC40" i="23"/>
  <c r="J41" i="23"/>
  <c r="N41" i="23"/>
  <c r="R41" i="23"/>
  <c r="V41" i="23"/>
  <c r="Z41" i="23"/>
  <c r="AD41" i="23"/>
  <c r="H43" i="23"/>
  <c r="L43" i="23"/>
  <c r="P43" i="23"/>
  <c r="T43" i="23"/>
  <c r="X43" i="23"/>
  <c r="AB43" i="23"/>
  <c r="AK43" i="23"/>
  <c r="AM43" i="23" s="1"/>
  <c r="I44" i="23"/>
  <c r="M44" i="23"/>
  <c r="Q44" i="23"/>
  <c r="U44" i="23"/>
  <c r="Y44" i="23"/>
  <c r="AC44" i="23"/>
  <c r="J45" i="23"/>
  <c r="N45" i="23"/>
  <c r="R45" i="23"/>
  <c r="V45" i="23"/>
  <c r="Z45" i="23"/>
  <c r="AD45" i="23"/>
  <c r="H47" i="23"/>
  <c r="L47" i="23"/>
  <c r="P47" i="23"/>
  <c r="T47" i="23"/>
  <c r="X47" i="23"/>
  <c r="AB47" i="23"/>
  <c r="AK47" i="23"/>
  <c r="AM47" i="23" s="1"/>
  <c r="I48" i="23"/>
  <c r="M48" i="23"/>
  <c r="Q48" i="23"/>
  <c r="U48" i="23"/>
  <c r="Y48" i="23"/>
  <c r="AC48" i="23"/>
  <c r="J49" i="23"/>
  <c r="N49" i="23"/>
  <c r="R49" i="23"/>
  <c r="V49" i="23"/>
  <c r="Z49" i="23"/>
  <c r="AD49" i="23"/>
  <c r="H51" i="23"/>
  <c r="L51" i="23"/>
  <c r="P51" i="23"/>
  <c r="T51" i="23"/>
  <c r="X51" i="23"/>
  <c r="AB51" i="23"/>
  <c r="AK51" i="23"/>
  <c r="AM51" i="23" s="1"/>
  <c r="I52" i="23"/>
  <c r="M52" i="23"/>
  <c r="Q52" i="23"/>
  <c r="U52" i="23"/>
  <c r="Y52" i="23"/>
  <c r="AC52" i="23"/>
  <c r="I53" i="23"/>
  <c r="M53" i="23"/>
  <c r="Q53" i="23"/>
  <c r="U53" i="23"/>
  <c r="Y53" i="23"/>
  <c r="AC53" i="23"/>
  <c r="AD54" i="23"/>
  <c r="Z54" i="23"/>
  <c r="AC54" i="23"/>
  <c r="I54" i="23"/>
  <c r="M54" i="23"/>
  <c r="Q54" i="23"/>
  <c r="U54" i="23"/>
  <c r="Y54" i="23"/>
  <c r="Z63" i="23"/>
  <c r="AA65" i="23"/>
  <c r="W65" i="23"/>
  <c r="S65" i="23"/>
  <c r="O65" i="23"/>
  <c r="K65" i="23"/>
  <c r="G65" i="23"/>
  <c r="AC65" i="23"/>
  <c r="Y65" i="23"/>
  <c r="U65" i="23"/>
  <c r="Q65" i="23"/>
  <c r="AD65" i="23"/>
  <c r="V65" i="23"/>
  <c r="N65" i="23"/>
  <c r="I65" i="23"/>
  <c r="AB65" i="23"/>
  <c r="T65" i="23"/>
  <c r="M65" i="23"/>
  <c r="H65" i="23"/>
  <c r="Z65" i="23"/>
  <c r="R65" i="23"/>
  <c r="L65" i="23"/>
  <c r="X65" i="23"/>
  <c r="I35" i="23"/>
  <c r="M35" i="23"/>
  <c r="Q35" i="23"/>
  <c r="U35" i="23"/>
  <c r="Y35" i="23"/>
  <c r="J36" i="23"/>
  <c r="N36" i="23"/>
  <c r="R36" i="23"/>
  <c r="V36" i="23"/>
  <c r="Z36" i="23"/>
  <c r="I39" i="23"/>
  <c r="M39" i="23"/>
  <c r="Q39" i="23"/>
  <c r="J40" i="23"/>
  <c r="N40" i="23"/>
  <c r="R40" i="23"/>
  <c r="V40" i="23"/>
  <c r="Z40" i="23"/>
  <c r="G41" i="23"/>
  <c r="K41" i="23"/>
  <c r="O41" i="23"/>
  <c r="S41" i="23"/>
  <c r="W41" i="23"/>
  <c r="I43" i="23"/>
  <c r="M43" i="23"/>
  <c r="Q43" i="23"/>
  <c r="U43" i="23"/>
  <c r="Y43" i="23"/>
  <c r="J44" i="23"/>
  <c r="N44" i="23"/>
  <c r="R44" i="23"/>
  <c r="V44" i="23"/>
  <c r="Z44" i="23"/>
  <c r="G45" i="23"/>
  <c r="K45" i="23"/>
  <c r="O45" i="23"/>
  <c r="S45" i="23"/>
  <c r="W45" i="23"/>
  <c r="I47" i="23"/>
  <c r="M47" i="23"/>
  <c r="Q47" i="23"/>
  <c r="U47" i="23"/>
  <c r="Y47" i="23"/>
  <c r="J48" i="23"/>
  <c r="N48" i="23"/>
  <c r="R48" i="23"/>
  <c r="V48" i="23"/>
  <c r="Z48" i="23"/>
  <c r="G49" i="23"/>
  <c r="K49" i="23"/>
  <c r="O49" i="23"/>
  <c r="S49" i="23"/>
  <c r="W49" i="23"/>
  <c r="I51" i="23"/>
  <c r="M51" i="23"/>
  <c r="Q51" i="23"/>
  <c r="U51" i="23"/>
  <c r="Y51" i="23"/>
  <c r="J52" i="23"/>
  <c r="N52" i="23"/>
  <c r="R52" i="23"/>
  <c r="V52" i="23"/>
  <c r="Z52" i="23"/>
  <c r="J53" i="23"/>
  <c r="N53" i="23"/>
  <c r="R53" i="23"/>
  <c r="V53" i="23"/>
  <c r="Z53" i="23"/>
  <c r="J54" i="23"/>
  <c r="N54" i="23"/>
  <c r="R54" i="23"/>
  <c r="V54" i="23"/>
  <c r="AA54" i="23"/>
  <c r="AD55" i="23"/>
  <c r="AD56" i="23"/>
  <c r="AD58" i="23"/>
  <c r="AD60" i="23"/>
  <c r="J63" i="23"/>
  <c r="I55" i="23"/>
  <c r="M55" i="23"/>
  <c r="Q55" i="23"/>
  <c r="U55" i="23"/>
  <c r="Y55" i="23"/>
  <c r="AC55" i="23"/>
  <c r="I56" i="23"/>
  <c r="M56" i="23"/>
  <c r="Q56" i="23"/>
  <c r="U56" i="23"/>
  <c r="Y56" i="23"/>
  <c r="AC56" i="23"/>
  <c r="I57" i="23"/>
  <c r="M57" i="23"/>
  <c r="Q57" i="23"/>
  <c r="U57" i="23"/>
  <c r="Y57" i="23"/>
  <c r="AC57" i="23"/>
  <c r="I58" i="23"/>
  <c r="M58" i="23"/>
  <c r="Q58" i="23"/>
  <c r="U58" i="23"/>
  <c r="Y58" i="23"/>
  <c r="AC58" i="23"/>
  <c r="I59" i="23"/>
  <c r="M59" i="23"/>
  <c r="Q59" i="23"/>
  <c r="U59" i="23"/>
  <c r="Y59" i="23"/>
  <c r="AC59" i="23"/>
  <c r="I60" i="23"/>
  <c r="M60" i="23"/>
  <c r="Q60" i="23"/>
  <c r="U60" i="23"/>
  <c r="Y60" i="23"/>
  <c r="AC60" i="23"/>
  <c r="I61" i="23"/>
  <c r="M61" i="23"/>
  <c r="Q61" i="23"/>
  <c r="U61" i="23"/>
  <c r="Y61" i="23"/>
  <c r="AC61" i="23"/>
  <c r="AA62" i="23"/>
  <c r="I62" i="23"/>
  <c r="M62" i="23"/>
  <c r="Q62" i="23"/>
  <c r="U62" i="23"/>
  <c r="Y62" i="23"/>
  <c r="AD62" i="23"/>
  <c r="I64" i="23"/>
  <c r="N64" i="23"/>
  <c r="T64" i="23"/>
  <c r="Y64" i="23"/>
  <c r="AA69" i="23"/>
  <c r="AA71" i="23"/>
  <c r="AA73" i="23"/>
  <c r="AA75" i="23"/>
  <c r="J55" i="23"/>
  <c r="N55" i="23"/>
  <c r="R55" i="23"/>
  <c r="V55" i="23"/>
  <c r="Z55" i="23"/>
  <c r="J56" i="23"/>
  <c r="N56" i="23"/>
  <c r="R56" i="23"/>
  <c r="V56" i="23"/>
  <c r="Z56" i="23"/>
  <c r="J57" i="23"/>
  <c r="N57" i="23"/>
  <c r="R57" i="23"/>
  <c r="V57" i="23"/>
  <c r="Z57" i="23"/>
  <c r="J58" i="23"/>
  <c r="N58" i="23"/>
  <c r="R58" i="23"/>
  <c r="V58" i="23"/>
  <c r="Z58" i="23"/>
  <c r="J59" i="23"/>
  <c r="N59" i="23"/>
  <c r="R59" i="23"/>
  <c r="V59" i="23"/>
  <c r="Z59" i="23"/>
  <c r="J60" i="23"/>
  <c r="N60" i="23"/>
  <c r="R60" i="23"/>
  <c r="V60" i="23"/>
  <c r="Z60" i="23"/>
  <c r="J61" i="23"/>
  <c r="N61" i="23"/>
  <c r="R61" i="23"/>
  <c r="V61" i="23"/>
  <c r="Z61" i="23"/>
  <c r="J62" i="23"/>
  <c r="N62" i="23"/>
  <c r="R62" i="23"/>
  <c r="V62" i="23"/>
  <c r="Z62" i="23"/>
  <c r="AA64" i="23"/>
  <c r="W64" i="23"/>
  <c r="S64" i="23"/>
  <c r="O64" i="23"/>
  <c r="K64" i="23"/>
  <c r="G64" i="23"/>
  <c r="J64" i="23"/>
  <c r="P64" i="23"/>
  <c r="U64" i="23"/>
  <c r="Z64" i="23"/>
  <c r="AA66" i="23"/>
  <c r="AA67" i="23"/>
  <c r="AA72" i="23"/>
  <c r="AA74" i="23"/>
  <c r="I66" i="23"/>
  <c r="M66" i="23"/>
  <c r="Q66" i="23"/>
  <c r="U66" i="23"/>
  <c r="Y66" i="23"/>
  <c r="AC66" i="23"/>
  <c r="I67" i="23"/>
  <c r="M67" i="23"/>
  <c r="Q67" i="23"/>
  <c r="U67" i="23"/>
  <c r="Y67" i="23"/>
  <c r="AC67" i="23"/>
  <c r="I69" i="23"/>
  <c r="M69" i="23"/>
  <c r="Q69" i="23"/>
  <c r="U69" i="23"/>
  <c r="Y69" i="23"/>
  <c r="AC69" i="23"/>
  <c r="I70" i="23"/>
  <c r="Y70" i="23"/>
  <c r="I71" i="23"/>
  <c r="M71" i="23"/>
  <c r="Q71" i="23"/>
  <c r="U71" i="23"/>
  <c r="Y71" i="23"/>
  <c r="AC71" i="23"/>
  <c r="I72" i="23"/>
  <c r="M72" i="23"/>
  <c r="Q72" i="23"/>
  <c r="U72" i="23"/>
  <c r="Y72" i="23"/>
  <c r="AC72" i="23"/>
  <c r="I73" i="23"/>
  <c r="M73" i="23"/>
  <c r="Q73" i="23"/>
  <c r="U73" i="23"/>
  <c r="Y73" i="23"/>
  <c r="AC73" i="23"/>
  <c r="I74" i="23"/>
  <c r="M74" i="23"/>
  <c r="Q74" i="23"/>
  <c r="U74" i="23"/>
  <c r="Y74" i="23"/>
  <c r="AC74" i="23"/>
  <c r="I75" i="23"/>
  <c r="M75" i="23"/>
  <c r="Q75" i="23"/>
  <c r="U75" i="23"/>
  <c r="Y75" i="23"/>
  <c r="AC75" i="23"/>
  <c r="AD72" i="23"/>
  <c r="R73" i="23"/>
  <c r="V73" i="23"/>
  <c r="Z73" i="23"/>
  <c r="AD73" i="23"/>
  <c r="J74" i="23"/>
  <c r="N74" i="23"/>
  <c r="R74" i="23"/>
  <c r="V74" i="23"/>
  <c r="Z74" i="23"/>
  <c r="AD74" i="23"/>
  <c r="J75" i="23"/>
  <c r="N75" i="23"/>
  <c r="R75" i="23"/>
  <c r="V75" i="23"/>
  <c r="Z75" i="23"/>
  <c r="AD75" i="23"/>
  <c r="G66" i="23"/>
  <c r="K66" i="23"/>
  <c r="O66" i="23"/>
  <c r="S66" i="23"/>
  <c r="W66" i="23"/>
  <c r="G67" i="23"/>
  <c r="K67" i="23"/>
  <c r="O67" i="23"/>
  <c r="S67" i="23"/>
  <c r="W67" i="23"/>
  <c r="G68" i="23"/>
  <c r="G69" i="23"/>
  <c r="K69" i="23"/>
  <c r="O69" i="23"/>
  <c r="S69" i="23"/>
  <c r="W69" i="23"/>
  <c r="S70" i="23"/>
  <c r="G71" i="23"/>
  <c r="K71" i="23"/>
  <c r="O71" i="23"/>
  <c r="S71" i="23"/>
  <c r="W71" i="23"/>
  <c r="G72" i="23"/>
  <c r="K72" i="23"/>
  <c r="O72" i="23"/>
  <c r="S72" i="23"/>
  <c r="W72" i="23"/>
  <c r="G73" i="23"/>
  <c r="K73" i="23"/>
  <c r="O73" i="23"/>
  <c r="S73" i="23"/>
  <c r="W73" i="23"/>
  <c r="G74" i="23"/>
  <c r="K74" i="23"/>
  <c r="O74" i="23"/>
  <c r="S74" i="23"/>
  <c r="W74" i="23"/>
  <c r="G75" i="23"/>
  <c r="K75" i="23"/>
  <c r="O75" i="23"/>
  <c r="S75" i="23"/>
  <c r="W75" i="23"/>
  <c r="X20" i="2"/>
  <c r="AC16" i="2"/>
  <c r="Z20" i="2"/>
  <c r="AB20" i="2"/>
  <c r="AB48" i="2"/>
  <c r="AC36" i="2"/>
  <c r="AB32" i="2"/>
  <c r="W42" i="2"/>
  <c r="U50" i="2"/>
  <c r="U19" i="2"/>
  <c r="W38" i="2"/>
  <c r="S24" i="2"/>
  <c r="V24" i="2"/>
  <c r="U46" i="2"/>
  <c r="U30" i="2"/>
  <c r="W50" i="2"/>
  <c r="W34" i="2"/>
  <c r="Y38" i="2"/>
  <c r="AA48" i="2"/>
  <c r="AC20" i="2"/>
  <c r="S20" i="2"/>
  <c r="T20" i="2"/>
  <c r="X16" i="2"/>
  <c r="Z40" i="2"/>
  <c r="AB44" i="2"/>
  <c r="AD24" i="2"/>
  <c r="Y46" i="2"/>
  <c r="Y24" i="2"/>
  <c r="U34" i="2"/>
  <c r="Y42" i="2"/>
  <c r="Y20" i="2"/>
  <c r="T24" i="2"/>
  <c r="Z16" i="2"/>
  <c r="AB16" i="2"/>
  <c r="AA24" i="2"/>
  <c r="S16" i="2"/>
  <c r="T16" i="2"/>
  <c r="V48" i="2"/>
  <c r="X36" i="2"/>
  <c r="Z24" i="2"/>
  <c r="AB24" i="2"/>
  <c r="AA32" i="2"/>
  <c r="AD32" i="2"/>
  <c r="AD21" i="2"/>
  <c r="AB21" i="2"/>
  <c r="Z21" i="2"/>
  <c r="X21" i="2"/>
  <c r="V21" i="2"/>
  <c r="T21" i="2"/>
  <c r="S21" i="2"/>
  <c r="AC21" i="2"/>
  <c r="AA21" i="2"/>
  <c r="Y21" i="2"/>
  <c r="AD35" i="2"/>
  <c r="AB35" i="2"/>
  <c r="Z35" i="2"/>
  <c r="X35" i="2"/>
  <c r="V35" i="2"/>
  <c r="T35" i="2"/>
  <c r="S35" i="2"/>
  <c r="AC35" i="2"/>
  <c r="AA35" i="2"/>
  <c r="AD51" i="2"/>
  <c r="AB51" i="2"/>
  <c r="Z51" i="2"/>
  <c r="X51" i="2"/>
  <c r="V51" i="2"/>
  <c r="T51" i="2"/>
  <c r="S51" i="2"/>
  <c r="AC51" i="2"/>
  <c r="AA51" i="2"/>
  <c r="U35" i="2"/>
  <c r="AD17" i="2"/>
  <c r="AB17" i="2"/>
  <c r="Z17" i="2"/>
  <c r="X17" i="2"/>
  <c r="V17" i="2"/>
  <c r="T17" i="2"/>
  <c r="S17" i="2"/>
  <c r="AC17" i="2"/>
  <c r="AA17" i="2"/>
  <c r="Y17" i="2"/>
  <c r="AD25" i="2"/>
  <c r="AB25" i="2"/>
  <c r="Z25" i="2"/>
  <c r="X25" i="2"/>
  <c r="V25" i="2"/>
  <c r="T25" i="2"/>
  <c r="S25" i="2"/>
  <c r="AC25" i="2"/>
  <c r="AA25" i="2"/>
  <c r="Y25" i="2"/>
  <c r="AD31" i="2"/>
  <c r="AB31" i="2"/>
  <c r="Z31" i="2"/>
  <c r="X31" i="2"/>
  <c r="V31" i="2"/>
  <c r="T31" i="2"/>
  <c r="S31" i="2"/>
  <c r="AC31" i="2"/>
  <c r="AA31" i="2"/>
  <c r="Y31" i="2"/>
  <c r="AD39" i="2"/>
  <c r="AB39" i="2"/>
  <c r="Z39" i="2"/>
  <c r="X39" i="2"/>
  <c r="V39" i="2"/>
  <c r="T39" i="2"/>
  <c r="S39" i="2"/>
  <c r="AC39" i="2"/>
  <c r="AA39" i="2"/>
  <c r="AD43" i="2"/>
  <c r="AB43" i="2"/>
  <c r="Z43" i="2"/>
  <c r="X43" i="2"/>
  <c r="V43" i="2"/>
  <c r="T43" i="2"/>
  <c r="S43" i="2"/>
  <c r="AC43" i="2"/>
  <c r="AA43" i="2"/>
  <c r="AD47" i="2"/>
  <c r="AB47" i="2"/>
  <c r="Z47" i="2"/>
  <c r="X47" i="2"/>
  <c r="V47" i="2"/>
  <c r="T47" i="2"/>
  <c r="S47" i="2"/>
  <c r="AC47" i="2"/>
  <c r="AA47" i="2"/>
  <c r="U51" i="2"/>
  <c r="U43" i="2"/>
  <c r="W51" i="2"/>
  <c r="W47" i="2"/>
  <c r="W39" i="2"/>
  <c r="W35" i="2"/>
  <c r="W31" i="2"/>
  <c r="Y51" i="2"/>
  <c r="Y47" i="2"/>
  <c r="Y43" i="2"/>
  <c r="Y39" i="2"/>
  <c r="Y35" i="2"/>
  <c r="Y28" i="2"/>
  <c r="T28" i="2"/>
  <c r="AB28" i="2"/>
  <c r="AD18" i="2"/>
  <c r="AB18" i="2"/>
  <c r="Z18" i="2"/>
  <c r="X18" i="2"/>
  <c r="V18" i="2"/>
  <c r="T18" i="2"/>
  <c r="S18" i="2"/>
  <c r="AC18" i="2"/>
  <c r="AA18" i="2"/>
  <c r="Y18" i="2"/>
  <c r="AD22" i="2"/>
  <c r="AB22" i="2"/>
  <c r="Z22" i="2"/>
  <c r="X22" i="2"/>
  <c r="V22" i="2"/>
  <c r="T22" i="2"/>
  <c r="S22" i="2"/>
  <c r="AC22" i="2"/>
  <c r="AA22" i="2"/>
  <c r="Y22" i="2"/>
  <c r="AD27" i="2"/>
  <c r="AB27" i="2"/>
  <c r="Z27" i="2"/>
  <c r="X27" i="2"/>
  <c r="V27" i="2"/>
  <c r="T27" i="2"/>
  <c r="S27" i="2"/>
  <c r="AC27" i="2"/>
  <c r="AA27" i="2"/>
  <c r="Y27" i="2"/>
  <c r="AD26" i="2"/>
  <c r="AB26" i="2"/>
  <c r="Z26" i="2"/>
  <c r="X26" i="2"/>
  <c r="V26" i="2"/>
  <c r="T26" i="2"/>
  <c r="S26" i="2"/>
  <c r="AC26" i="2"/>
  <c r="AA26" i="2"/>
  <c r="Y26" i="2"/>
  <c r="U26" i="2"/>
  <c r="U22" i="2"/>
  <c r="U18" i="2"/>
  <c r="W26" i="2"/>
  <c r="W22" i="2"/>
  <c r="W18" i="2"/>
  <c r="AA44" i="2"/>
  <c r="AA28" i="2"/>
  <c r="AC48" i="2"/>
  <c r="AC32" i="2"/>
  <c r="S36" i="2"/>
  <c r="T40" i="2"/>
  <c r="V44" i="2"/>
  <c r="V28" i="2"/>
  <c r="X48" i="2"/>
  <c r="X32" i="2"/>
  <c r="Z36" i="2"/>
  <c r="AB40" i="2"/>
  <c r="AD44" i="2"/>
  <c r="AD28" i="2"/>
  <c r="AD19" i="2"/>
  <c r="AB19" i="2"/>
  <c r="Z19" i="2"/>
  <c r="X19" i="2"/>
  <c r="V19" i="2"/>
  <c r="T19" i="2"/>
  <c r="S19" i="2"/>
  <c r="AC19" i="2"/>
  <c r="AA19" i="2"/>
  <c r="Y19" i="2"/>
  <c r="AD23" i="2"/>
  <c r="AB23" i="2"/>
  <c r="Z23" i="2"/>
  <c r="X23" i="2"/>
  <c r="V23" i="2"/>
  <c r="T23" i="2"/>
  <c r="S23" i="2"/>
  <c r="AC23" i="2"/>
  <c r="AA23" i="2"/>
  <c r="Y23" i="2"/>
  <c r="AD29" i="2"/>
  <c r="AB29" i="2"/>
  <c r="Z29" i="2"/>
  <c r="X29" i="2"/>
  <c r="V29" i="2"/>
  <c r="T29" i="2"/>
  <c r="S29" i="2"/>
  <c r="AC29" i="2"/>
  <c r="AA29" i="2"/>
  <c r="Y29" i="2"/>
  <c r="AD33" i="2"/>
  <c r="AB33" i="2"/>
  <c r="Z33" i="2"/>
  <c r="X33" i="2"/>
  <c r="V33" i="2"/>
  <c r="T33" i="2"/>
  <c r="S33" i="2"/>
  <c r="AC33" i="2"/>
  <c r="AA33" i="2"/>
  <c r="AD37" i="2"/>
  <c r="AB37" i="2"/>
  <c r="Z37" i="2"/>
  <c r="X37" i="2"/>
  <c r="V37" i="2"/>
  <c r="T37" i="2"/>
  <c r="S37" i="2"/>
  <c r="AC37" i="2"/>
  <c r="AA37" i="2"/>
  <c r="AD41" i="2"/>
  <c r="AB41" i="2"/>
  <c r="Z41" i="2"/>
  <c r="X41" i="2"/>
  <c r="V41" i="2"/>
  <c r="T41" i="2"/>
  <c r="S41" i="2"/>
  <c r="AC41" i="2"/>
  <c r="AA41" i="2"/>
  <c r="AD45" i="2"/>
  <c r="AB45" i="2"/>
  <c r="Z45" i="2"/>
  <c r="X45" i="2"/>
  <c r="V45" i="2"/>
  <c r="T45" i="2"/>
  <c r="S45" i="2"/>
  <c r="AC45" i="2"/>
  <c r="AA45" i="2"/>
  <c r="AD49" i="2"/>
  <c r="AB49" i="2"/>
  <c r="Z49" i="2"/>
  <c r="X49" i="2"/>
  <c r="V49" i="2"/>
  <c r="T49" i="2"/>
  <c r="S49" i="2"/>
  <c r="AC49" i="2"/>
  <c r="AA49" i="2"/>
  <c r="U49" i="2"/>
  <c r="U45" i="2"/>
  <c r="U41" i="2"/>
  <c r="U37" i="2"/>
  <c r="U33" i="2"/>
  <c r="U29" i="2"/>
  <c r="U25" i="2"/>
  <c r="U21" i="2"/>
  <c r="U17" i="2"/>
  <c r="W49" i="2"/>
  <c r="W45" i="2"/>
  <c r="W41" i="2"/>
  <c r="W37" i="2"/>
  <c r="W33" i="2"/>
  <c r="W29" i="2"/>
  <c r="W25" i="2"/>
  <c r="W21" i="2"/>
  <c r="W17" i="2"/>
  <c r="Y49" i="2"/>
  <c r="Y45" i="2"/>
  <c r="Y41" i="2"/>
  <c r="Y37" i="2"/>
  <c r="Y33" i="2"/>
  <c r="AA40" i="2"/>
  <c r="AC44" i="2"/>
  <c r="AC28" i="2"/>
  <c r="S48" i="2"/>
  <c r="S32" i="2"/>
  <c r="T36" i="2"/>
  <c r="V40" i="2"/>
  <c r="X44" i="2"/>
  <c r="X28" i="2"/>
  <c r="Z48" i="2"/>
  <c r="Z32" i="2"/>
  <c r="AB36" i="2"/>
  <c r="AD40" i="2"/>
  <c r="AD30" i="2"/>
  <c r="AB30" i="2"/>
  <c r="Z30" i="2"/>
  <c r="X30" i="2"/>
  <c r="V30" i="2"/>
  <c r="T30" i="2"/>
  <c r="S30" i="2"/>
  <c r="AC30" i="2"/>
  <c r="AA30" i="2"/>
  <c r="Y30" i="2"/>
  <c r="AD34" i="2"/>
  <c r="AB34" i="2"/>
  <c r="Z34" i="2"/>
  <c r="X34" i="2"/>
  <c r="V34" i="2"/>
  <c r="T34" i="2"/>
  <c r="S34" i="2"/>
  <c r="AC34" i="2"/>
  <c r="AA34" i="2"/>
  <c r="AD38" i="2"/>
  <c r="AB38" i="2"/>
  <c r="Z38" i="2"/>
  <c r="X38" i="2"/>
  <c r="V38" i="2"/>
  <c r="T38" i="2"/>
  <c r="S38" i="2"/>
  <c r="AC38" i="2"/>
  <c r="AA38" i="2"/>
  <c r="AD42" i="2"/>
  <c r="AB42" i="2"/>
  <c r="Z42" i="2"/>
  <c r="X42" i="2"/>
  <c r="V42" i="2"/>
  <c r="T42" i="2"/>
  <c r="S42" i="2"/>
  <c r="AC42" i="2"/>
  <c r="AA42" i="2"/>
  <c r="AD46" i="2"/>
  <c r="AB46" i="2"/>
  <c r="Z46" i="2"/>
  <c r="X46" i="2"/>
  <c r="V46" i="2"/>
  <c r="T46" i="2"/>
  <c r="AC46" i="2"/>
  <c r="AA46" i="2"/>
  <c r="AD50" i="2"/>
  <c r="AB50" i="2"/>
  <c r="Z50" i="2"/>
  <c r="X50" i="2"/>
  <c r="V50" i="2"/>
  <c r="T50" i="2"/>
  <c r="AC50" i="2"/>
  <c r="AA50" i="2"/>
  <c r="U16" i="2"/>
  <c r="U48" i="2"/>
  <c r="U44" i="2"/>
  <c r="U40" i="2"/>
  <c r="U36" i="2"/>
  <c r="U32" i="2"/>
  <c r="U28" i="2"/>
  <c r="U24" i="2"/>
  <c r="U20" i="2"/>
  <c r="W16" i="2"/>
  <c r="W48" i="2"/>
  <c r="W44" i="2"/>
  <c r="W40" i="2"/>
  <c r="W36" i="2"/>
  <c r="W32" i="2"/>
  <c r="W28" i="2"/>
  <c r="W24" i="2"/>
  <c r="W20" i="2"/>
  <c r="Y16" i="2"/>
  <c r="Y48" i="2"/>
  <c r="Y44" i="2"/>
  <c r="Y40" i="2"/>
  <c r="Y36" i="2"/>
  <c r="Y32" i="2"/>
  <c r="AA16" i="2"/>
  <c r="AA36" i="2"/>
  <c r="AA20" i="2"/>
  <c r="AC40" i="2"/>
  <c r="AC24" i="2"/>
  <c r="S44" i="2"/>
  <c r="S28" i="2"/>
  <c r="T48" i="2"/>
  <c r="T32" i="2"/>
  <c r="V16" i="2"/>
  <c r="V36" i="2"/>
  <c r="V20" i="2"/>
  <c r="AD49" i="24" l="1"/>
  <c r="R48" i="25"/>
  <c r="P49" i="28"/>
  <c r="AB49" i="28"/>
  <c r="I46" i="31"/>
  <c r="I49" i="24"/>
  <c r="P48" i="25"/>
  <c r="N49" i="30"/>
  <c r="W50" i="30"/>
  <c r="K46" i="31"/>
  <c r="Y49" i="24"/>
  <c r="M46" i="25"/>
  <c r="L47" i="27"/>
  <c r="N50" i="30"/>
  <c r="P46" i="25"/>
  <c r="Q49" i="28"/>
  <c r="T49" i="30"/>
  <c r="P47" i="32"/>
  <c r="Y49" i="30"/>
  <c r="S49" i="24"/>
  <c r="Y48" i="25"/>
  <c r="V46" i="25"/>
  <c r="T46" i="25"/>
  <c r="V47" i="27"/>
  <c r="T47" i="27"/>
  <c r="M49" i="28"/>
  <c r="T49" i="28"/>
  <c r="O46" i="29"/>
  <c r="R46" i="29"/>
  <c r="Y47" i="30"/>
  <c r="AB47" i="30"/>
  <c r="Z49" i="30"/>
  <c r="X49" i="30"/>
  <c r="AC49" i="30"/>
  <c r="AA50" i="30"/>
  <c r="S50" i="30"/>
  <c r="V50" i="30"/>
  <c r="W46" i="31"/>
  <c r="N49" i="31"/>
  <c r="Y47" i="32"/>
  <c r="L47" i="32"/>
  <c r="T49" i="32"/>
  <c r="J47" i="32"/>
  <c r="I49" i="32"/>
  <c r="R49" i="32"/>
  <c r="AC46" i="31"/>
  <c r="G49" i="28"/>
  <c r="U49" i="28"/>
  <c r="R49" i="30"/>
  <c r="W49" i="24"/>
  <c r="U48" i="25"/>
  <c r="Z46" i="25"/>
  <c r="X46" i="25"/>
  <c r="Y46" i="25"/>
  <c r="Z47" i="27"/>
  <c r="X47" i="27"/>
  <c r="I49" i="28"/>
  <c r="S49" i="28"/>
  <c r="K46" i="29"/>
  <c r="Z47" i="30"/>
  <c r="U47" i="30"/>
  <c r="X47" i="30"/>
  <c r="AD49" i="30"/>
  <c r="AB49" i="30"/>
  <c r="Q46" i="31"/>
  <c r="AA46" i="31"/>
  <c r="T49" i="31"/>
  <c r="U47" i="32"/>
  <c r="H47" i="32"/>
  <c r="W47" i="32"/>
  <c r="AD47" i="32"/>
  <c r="V49" i="32"/>
  <c r="AA49" i="28"/>
  <c r="Z48" i="28"/>
  <c r="AD48" i="25"/>
  <c r="V48" i="25"/>
  <c r="AB49" i="24"/>
  <c r="AC47" i="27"/>
  <c r="K49" i="24"/>
  <c r="N47" i="27"/>
  <c r="W46" i="29"/>
  <c r="V46" i="29"/>
  <c r="T47" i="32"/>
  <c r="U46" i="25"/>
  <c r="R47" i="27"/>
  <c r="S46" i="29"/>
  <c r="P46" i="29"/>
  <c r="AC47" i="30"/>
  <c r="Q49" i="24"/>
  <c r="AA49" i="24"/>
  <c r="U49" i="24"/>
  <c r="AC49" i="24"/>
  <c r="Q48" i="25"/>
  <c r="AD46" i="25"/>
  <c r="AB46" i="25"/>
  <c r="I46" i="25"/>
  <c r="AD47" i="27"/>
  <c r="AB47" i="27"/>
  <c r="K49" i="28"/>
  <c r="L49" i="28"/>
  <c r="G46" i="29"/>
  <c r="V47" i="30"/>
  <c r="Q47" i="30"/>
  <c r="T47" i="30"/>
  <c r="G49" i="30"/>
  <c r="O50" i="30"/>
  <c r="O47" i="30"/>
  <c r="J46" i="31"/>
  <c r="H46" i="31"/>
  <c r="Y46" i="31"/>
  <c r="X49" i="31"/>
  <c r="Z49" i="31"/>
  <c r="Q47" i="32"/>
  <c r="N47" i="32"/>
  <c r="Z49" i="32"/>
  <c r="AA48" i="25"/>
  <c r="N48" i="25"/>
  <c r="J48" i="25"/>
  <c r="G49" i="24"/>
  <c r="H46" i="25"/>
  <c r="J47" i="27"/>
  <c r="AD49" i="28"/>
  <c r="N46" i="25"/>
  <c r="AB46" i="29"/>
  <c r="M48" i="25"/>
  <c r="G46" i="25"/>
  <c r="S48" i="25"/>
  <c r="Z48" i="25"/>
  <c r="G47" i="27"/>
  <c r="Y50" i="30"/>
  <c r="R47" i="30"/>
  <c r="AB50" i="30"/>
  <c r="M47" i="30"/>
  <c r="P47" i="30"/>
  <c r="K49" i="30"/>
  <c r="G47" i="30"/>
  <c r="T50" i="30"/>
  <c r="K50" i="30"/>
  <c r="AD50" i="30"/>
  <c r="W49" i="31"/>
  <c r="N46" i="31"/>
  <c r="L46" i="31"/>
  <c r="H49" i="31"/>
  <c r="M47" i="32"/>
  <c r="O47" i="32"/>
  <c r="G47" i="32"/>
  <c r="Q49" i="32"/>
  <c r="AD49" i="32"/>
  <c r="Z47" i="32"/>
  <c r="AB48" i="25"/>
  <c r="K48" i="25"/>
  <c r="O49" i="24"/>
  <c r="Z46" i="29"/>
  <c r="N46" i="29"/>
  <c r="U50" i="30"/>
  <c r="N47" i="30"/>
  <c r="X50" i="30"/>
  <c r="I47" i="30"/>
  <c r="L47" i="30"/>
  <c r="O49" i="30"/>
  <c r="P50" i="30"/>
  <c r="I49" i="30"/>
  <c r="W47" i="30"/>
  <c r="S49" i="31"/>
  <c r="AC49" i="31"/>
  <c r="R46" i="31"/>
  <c r="P46" i="31"/>
  <c r="I47" i="32"/>
  <c r="M49" i="32"/>
  <c r="G49" i="32"/>
  <c r="X48" i="25"/>
  <c r="G48" i="25"/>
  <c r="Z49" i="28"/>
  <c r="W49" i="28"/>
  <c r="T48" i="25"/>
  <c r="AA47" i="27"/>
  <c r="V49" i="28"/>
  <c r="AC49" i="28"/>
  <c r="R50" i="30"/>
  <c r="H50" i="30"/>
  <c r="U46" i="31"/>
  <c r="G46" i="31"/>
  <c r="AB47" i="32"/>
  <c r="J46" i="25"/>
  <c r="H47" i="27"/>
  <c r="R49" i="28"/>
  <c r="Y49" i="28"/>
  <c r="U49" i="30"/>
  <c r="L49" i="30"/>
  <c r="M46" i="31"/>
  <c r="X47" i="32"/>
  <c r="L48" i="25"/>
  <c r="L46" i="25"/>
  <c r="N49" i="28"/>
  <c r="O49" i="28"/>
  <c r="P49" i="30"/>
  <c r="K47" i="30"/>
  <c r="O46" i="31"/>
  <c r="AA47" i="32"/>
  <c r="H48" i="25"/>
  <c r="R46" i="25"/>
  <c r="O48" i="25"/>
  <c r="P47" i="27"/>
  <c r="J49" i="28"/>
  <c r="H49" i="28"/>
  <c r="AD46" i="29"/>
  <c r="V49" i="30"/>
  <c r="S46" i="31"/>
  <c r="Y49" i="32"/>
  <c r="N49" i="32"/>
  <c r="J49" i="24"/>
  <c r="H49" i="24"/>
  <c r="N49" i="24"/>
  <c r="L49" i="24"/>
  <c r="I48" i="25"/>
  <c r="K46" i="25"/>
  <c r="AC48" i="25"/>
  <c r="O47" i="26"/>
  <c r="U47" i="27"/>
  <c r="K47" i="27"/>
  <c r="R49" i="24"/>
  <c r="K47" i="26"/>
  <c r="R47" i="26"/>
  <c r="AB47" i="26"/>
  <c r="I47" i="27"/>
  <c r="O47" i="27"/>
  <c r="J47" i="30"/>
  <c r="O49" i="31"/>
  <c r="Y49" i="31"/>
  <c r="V46" i="31"/>
  <c r="V49" i="31"/>
  <c r="AC47" i="32"/>
  <c r="U49" i="32"/>
  <c r="K42" i="23"/>
  <c r="AA41" i="32"/>
  <c r="R42" i="23"/>
  <c r="P42" i="23"/>
  <c r="J42" i="30"/>
  <c r="AC42" i="30"/>
  <c r="G41" i="32"/>
  <c r="V42" i="23"/>
  <c r="T42" i="23"/>
  <c r="Q43" i="26"/>
  <c r="J44" i="29"/>
  <c r="Y42" i="30"/>
  <c r="AB42" i="31"/>
  <c r="V42" i="31"/>
  <c r="O42" i="31"/>
  <c r="Y44" i="32"/>
  <c r="X44" i="32"/>
  <c r="L44" i="32"/>
  <c r="Y41" i="32"/>
  <c r="K41" i="32"/>
  <c r="Z42" i="23"/>
  <c r="X42" i="23"/>
  <c r="U42" i="30"/>
  <c r="M41" i="32"/>
  <c r="O41" i="32"/>
  <c r="AD42" i="23"/>
  <c r="AB42" i="23"/>
  <c r="S43" i="26"/>
  <c r="I43" i="26"/>
  <c r="T43" i="26"/>
  <c r="H43" i="26"/>
  <c r="Z44" i="29"/>
  <c r="Q42" i="30"/>
  <c r="AB42" i="30"/>
  <c r="X42" i="31"/>
  <c r="Z42" i="31"/>
  <c r="V44" i="32"/>
  <c r="Q44" i="32"/>
  <c r="AD44" i="32"/>
  <c r="AB44" i="32"/>
  <c r="S44" i="32"/>
  <c r="Q41" i="32"/>
  <c r="H41" i="32"/>
  <c r="S41" i="32"/>
  <c r="P42" i="31"/>
  <c r="AA42" i="30"/>
  <c r="J41" i="32"/>
  <c r="Y42" i="23"/>
  <c r="W44" i="29"/>
  <c r="X44" i="29"/>
  <c r="Q42" i="23"/>
  <c r="M42" i="23"/>
  <c r="P43" i="26"/>
  <c r="J43" i="26"/>
  <c r="S44" i="29"/>
  <c r="Q44" i="29"/>
  <c r="Z42" i="30"/>
  <c r="H42" i="30"/>
  <c r="G42" i="30"/>
  <c r="U42" i="31"/>
  <c r="R41" i="32"/>
  <c r="H44" i="29"/>
  <c r="U44" i="29"/>
  <c r="L42" i="30"/>
  <c r="W42" i="30"/>
  <c r="G44" i="32"/>
  <c r="W42" i="23"/>
  <c r="AC42" i="23"/>
  <c r="AA42" i="23"/>
  <c r="O44" i="29"/>
  <c r="M44" i="29"/>
  <c r="T44" i="29"/>
  <c r="V42" i="30"/>
  <c r="Q42" i="31"/>
  <c r="U41" i="32"/>
  <c r="AC41" i="32"/>
  <c r="AB41" i="32"/>
  <c r="V41" i="32"/>
  <c r="Y41" i="28"/>
  <c r="I41" i="28"/>
  <c r="U42" i="23"/>
  <c r="X41" i="32"/>
  <c r="I42" i="23"/>
  <c r="K42" i="30"/>
  <c r="N41" i="32"/>
  <c r="J42" i="23"/>
  <c r="H42" i="23"/>
  <c r="H76" i="23" s="1"/>
  <c r="E2" i="23" s="1"/>
  <c r="AC43" i="26"/>
  <c r="R43" i="26"/>
  <c r="K44" i="29"/>
  <c r="I44" i="29"/>
  <c r="L44" i="29"/>
  <c r="R42" i="30"/>
  <c r="O42" i="30"/>
  <c r="M42" i="31"/>
  <c r="N42" i="31"/>
  <c r="W42" i="31"/>
  <c r="S42" i="31"/>
  <c r="L41" i="32"/>
  <c r="T41" i="32"/>
  <c r="Z41" i="32"/>
  <c r="AA43" i="26"/>
  <c r="O42" i="23"/>
  <c r="P42" i="30"/>
  <c r="S42" i="23"/>
  <c r="R44" i="29"/>
  <c r="N42" i="23"/>
  <c r="Y43" i="26"/>
  <c r="L43" i="26"/>
  <c r="G44" i="29"/>
  <c r="N42" i="30"/>
  <c r="AD42" i="30"/>
  <c r="I42" i="31"/>
  <c r="I41" i="32"/>
  <c r="K37" i="28"/>
  <c r="Z39" i="24"/>
  <c r="K36" i="24"/>
  <c r="AA38" i="26"/>
  <c r="O37" i="28"/>
  <c r="W36" i="32"/>
  <c r="Y36" i="24"/>
  <c r="W39" i="23"/>
  <c r="S39" i="23"/>
  <c r="W39" i="24"/>
  <c r="I39" i="24"/>
  <c r="J39" i="24"/>
  <c r="L39" i="24"/>
  <c r="O36" i="24"/>
  <c r="Y38" i="25"/>
  <c r="H38" i="25"/>
  <c r="K38" i="26"/>
  <c r="R39" i="28"/>
  <c r="I39" i="28"/>
  <c r="S39" i="28"/>
  <c r="S37" i="28"/>
  <c r="Z37" i="28"/>
  <c r="AB39" i="29"/>
  <c r="K36" i="29"/>
  <c r="M36" i="29"/>
  <c r="N37" i="31"/>
  <c r="AC37" i="31"/>
  <c r="AB37" i="31"/>
  <c r="AA37" i="31"/>
  <c r="I36" i="24"/>
  <c r="V37" i="28"/>
  <c r="AA39" i="24"/>
  <c r="I37" i="28"/>
  <c r="AC39" i="29"/>
  <c r="L36" i="32"/>
  <c r="T36" i="32"/>
  <c r="AB39" i="24"/>
  <c r="W37" i="28"/>
  <c r="R37" i="28"/>
  <c r="L39" i="29"/>
  <c r="AD39" i="29"/>
  <c r="N39" i="29"/>
  <c r="G36" i="32"/>
  <c r="O37" i="31"/>
  <c r="O36" i="32"/>
  <c r="U39" i="24"/>
  <c r="AA37" i="28"/>
  <c r="Y39" i="29"/>
  <c r="G39" i="29"/>
  <c r="AC36" i="32"/>
  <c r="H39" i="27"/>
  <c r="AC39" i="27"/>
  <c r="G36" i="24"/>
  <c r="M39" i="24"/>
  <c r="J37" i="28"/>
  <c r="P36" i="32"/>
  <c r="X39" i="23"/>
  <c r="K39" i="24"/>
  <c r="Q36" i="24"/>
  <c r="AA36" i="24"/>
  <c r="I38" i="25"/>
  <c r="Z38" i="26"/>
  <c r="H37" i="28"/>
  <c r="U39" i="29"/>
  <c r="U36" i="29"/>
  <c r="R39" i="29"/>
  <c r="W36" i="29"/>
  <c r="Q37" i="31"/>
  <c r="P37" i="31"/>
  <c r="AC36" i="24"/>
  <c r="W39" i="29"/>
  <c r="S39" i="24"/>
  <c r="S36" i="24"/>
  <c r="X39" i="24"/>
  <c r="O39" i="24"/>
  <c r="U36" i="24"/>
  <c r="W36" i="24"/>
  <c r="H39" i="24"/>
  <c r="V38" i="26"/>
  <c r="AB38" i="26"/>
  <c r="L37" i="28"/>
  <c r="Q37" i="28"/>
  <c r="Q39" i="29"/>
  <c r="Q36" i="29"/>
  <c r="AA36" i="29"/>
  <c r="X39" i="29"/>
  <c r="O39" i="29"/>
  <c r="M37" i="31"/>
  <c r="L37" i="31"/>
  <c r="AD36" i="32"/>
  <c r="J36" i="32"/>
  <c r="AA36" i="32"/>
  <c r="N36" i="24"/>
  <c r="L36" i="24"/>
  <c r="AD39" i="24"/>
  <c r="N38" i="25"/>
  <c r="U38" i="25"/>
  <c r="R38" i="26"/>
  <c r="AC38" i="26"/>
  <c r="X38" i="26"/>
  <c r="P37" i="28"/>
  <c r="X39" i="28"/>
  <c r="M39" i="29"/>
  <c r="J36" i="29"/>
  <c r="H36" i="29"/>
  <c r="S39" i="29"/>
  <c r="H39" i="29"/>
  <c r="I37" i="31"/>
  <c r="H37" i="31"/>
  <c r="AD37" i="31"/>
  <c r="X36" i="32"/>
  <c r="Q39" i="24"/>
  <c r="H36" i="24"/>
  <c r="J38" i="25"/>
  <c r="R36" i="24"/>
  <c r="P36" i="24"/>
  <c r="R38" i="25"/>
  <c r="Q38" i="25"/>
  <c r="N38" i="26"/>
  <c r="Y38" i="26"/>
  <c r="T38" i="26"/>
  <c r="O38" i="26"/>
  <c r="W38" i="26"/>
  <c r="AC37" i="28"/>
  <c r="T37" i="28"/>
  <c r="P39" i="28"/>
  <c r="I39" i="29"/>
  <c r="N36" i="29"/>
  <c r="L36" i="29"/>
  <c r="AA39" i="29"/>
  <c r="S37" i="31"/>
  <c r="Y36" i="32"/>
  <c r="S36" i="32"/>
  <c r="W39" i="28"/>
  <c r="P39" i="29"/>
  <c r="N39" i="24"/>
  <c r="G39" i="24"/>
  <c r="J36" i="24"/>
  <c r="P39" i="23"/>
  <c r="K39" i="23"/>
  <c r="Y39" i="23"/>
  <c r="L39" i="23"/>
  <c r="AC39" i="23"/>
  <c r="R39" i="23"/>
  <c r="J39" i="23"/>
  <c r="U39" i="23"/>
  <c r="H39" i="23"/>
  <c r="AC39" i="24"/>
  <c r="V36" i="24"/>
  <c r="V39" i="24"/>
  <c r="V38" i="25"/>
  <c r="AA38" i="25"/>
  <c r="J38" i="26"/>
  <c r="U38" i="26"/>
  <c r="P38" i="26"/>
  <c r="AD38" i="26"/>
  <c r="I39" i="27"/>
  <c r="Q39" i="27"/>
  <c r="AC39" i="28"/>
  <c r="U37" i="28"/>
  <c r="X37" i="28"/>
  <c r="G39" i="28"/>
  <c r="J39" i="29"/>
  <c r="R36" i="29"/>
  <c r="P36" i="29"/>
  <c r="W37" i="31"/>
  <c r="U36" i="32"/>
  <c r="N36" i="32"/>
  <c r="N37" i="28"/>
  <c r="I36" i="29"/>
  <c r="S32" i="31"/>
  <c r="J32" i="31"/>
  <c r="P32" i="31"/>
  <c r="R31" i="23"/>
  <c r="J31" i="23"/>
  <c r="W33" i="26"/>
  <c r="X33" i="26"/>
  <c r="AB33" i="26"/>
  <c r="I31" i="27"/>
  <c r="S31" i="27"/>
  <c r="T34" i="28"/>
  <c r="R34" i="28"/>
  <c r="Z34" i="29"/>
  <c r="R34" i="30"/>
  <c r="G31" i="30"/>
  <c r="X34" i="30"/>
  <c r="Y31" i="30"/>
  <c r="J31" i="30"/>
  <c r="Q34" i="31"/>
  <c r="O32" i="31"/>
  <c r="H32" i="31"/>
  <c r="AB31" i="26"/>
  <c r="AD31" i="23"/>
  <c r="S31" i="23"/>
  <c r="AA31" i="24"/>
  <c r="AB31" i="24"/>
  <c r="H31" i="24"/>
  <c r="U32" i="25"/>
  <c r="Z31" i="25"/>
  <c r="Q31" i="25"/>
  <c r="AD31" i="25"/>
  <c r="K31" i="26"/>
  <c r="S33" i="26"/>
  <c r="S76" i="26" s="1"/>
  <c r="D8" i="26" s="1"/>
  <c r="AA31" i="26"/>
  <c r="AD31" i="26"/>
  <c r="J31" i="27"/>
  <c r="M31" i="27"/>
  <c r="Q35" i="27"/>
  <c r="Z35" i="27"/>
  <c r="P34" i="28"/>
  <c r="J34" i="28"/>
  <c r="V34" i="29"/>
  <c r="U35" i="29"/>
  <c r="V35" i="29"/>
  <c r="N34" i="30"/>
  <c r="T34" i="30"/>
  <c r="U31" i="30"/>
  <c r="X31" i="30"/>
  <c r="M34" i="31"/>
  <c r="K32" i="31"/>
  <c r="Z31" i="31"/>
  <c r="X31" i="31"/>
  <c r="X34" i="31"/>
  <c r="AD34" i="28"/>
  <c r="Y34" i="30"/>
  <c r="Y32" i="31"/>
  <c r="AB34" i="31"/>
  <c r="Z31" i="27"/>
  <c r="Y34" i="28"/>
  <c r="AB34" i="29"/>
  <c r="U34" i="30"/>
  <c r="P31" i="23"/>
  <c r="Q32" i="25"/>
  <c r="T32" i="25"/>
  <c r="X31" i="25"/>
  <c r="AA31" i="25"/>
  <c r="G32" i="25"/>
  <c r="S32" i="25"/>
  <c r="W32" i="25"/>
  <c r="Q33" i="26"/>
  <c r="U31" i="26"/>
  <c r="H31" i="26"/>
  <c r="H33" i="26"/>
  <c r="V31" i="26"/>
  <c r="Q31" i="27"/>
  <c r="K35" i="27"/>
  <c r="X35" i="27"/>
  <c r="Q34" i="28"/>
  <c r="AC34" i="28"/>
  <c r="W35" i="29"/>
  <c r="W76" i="29" s="1"/>
  <c r="D10" i="29" s="1"/>
  <c r="Y34" i="29"/>
  <c r="T34" i="29"/>
  <c r="N35" i="29"/>
  <c r="M34" i="30"/>
  <c r="O34" i="30"/>
  <c r="S34" i="31"/>
  <c r="M32" i="31"/>
  <c r="AA34" i="31"/>
  <c r="N34" i="31"/>
  <c r="V32" i="31"/>
  <c r="W31" i="31"/>
  <c r="R32" i="31"/>
  <c r="P31" i="27"/>
  <c r="W34" i="28"/>
  <c r="AC34" i="32"/>
  <c r="T34" i="32"/>
  <c r="Y31" i="23"/>
  <c r="AB31" i="27"/>
  <c r="R31" i="25"/>
  <c r="K34" i="28"/>
  <c r="W34" i="31"/>
  <c r="L31" i="27"/>
  <c r="P35" i="27"/>
  <c r="AC35" i="27"/>
  <c r="M34" i="28"/>
  <c r="S35" i="29"/>
  <c r="U34" i="29"/>
  <c r="P34" i="29"/>
  <c r="O34" i="29"/>
  <c r="W31" i="30"/>
  <c r="I34" i="30"/>
  <c r="AD34" i="30"/>
  <c r="T31" i="30"/>
  <c r="AD31" i="30"/>
  <c r="O34" i="31"/>
  <c r="I32" i="31"/>
  <c r="AB32" i="31"/>
  <c r="Q31" i="31"/>
  <c r="AA31" i="31"/>
  <c r="X32" i="31"/>
  <c r="AC32" i="31"/>
  <c r="R34" i="31"/>
  <c r="AA34" i="29"/>
  <c r="Y35" i="27"/>
  <c r="I35" i="27"/>
  <c r="L31" i="30"/>
  <c r="U31" i="23"/>
  <c r="X31" i="23"/>
  <c r="V33" i="26"/>
  <c r="U32" i="31"/>
  <c r="L34" i="31"/>
  <c r="U33" i="26"/>
  <c r="AD31" i="27"/>
  <c r="K31" i="27"/>
  <c r="U34" i="28"/>
  <c r="AB31" i="30"/>
  <c r="I31" i="23"/>
  <c r="G31" i="24"/>
  <c r="U31" i="24"/>
  <c r="L31" i="23"/>
  <c r="W31" i="23"/>
  <c r="O31" i="23"/>
  <c r="G31" i="23"/>
  <c r="Q31" i="24"/>
  <c r="K32" i="25"/>
  <c r="X32" i="25"/>
  <c r="AC31" i="25"/>
  <c r="M33" i="26"/>
  <c r="Q31" i="26"/>
  <c r="AD33" i="26"/>
  <c r="R31" i="26"/>
  <c r="H31" i="23"/>
  <c r="V31" i="23"/>
  <c r="M31" i="24"/>
  <c r="AB32" i="25"/>
  <c r="I31" i="25"/>
  <c r="I33" i="26"/>
  <c r="M31" i="26"/>
  <c r="N33" i="26"/>
  <c r="Z31" i="26"/>
  <c r="J31" i="26"/>
  <c r="Z33" i="26"/>
  <c r="Y31" i="27"/>
  <c r="G31" i="27"/>
  <c r="U35" i="27"/>
  <c r="J35" i="27"/>
  <c r="I34" i="28"/>
  <c r="O35" i="29"/>
  <c r="Q34" i="29"/>
  <c r="L34" i="29"/>
  <c r="Z35" i="29"/>
  <c r="J35" i="29"/>
  <c r="AD34" i="29"/>
  <c r="S31" i="30"/>
  <c r="K34" i="31"/>
  <c r="AC34" i="31"/>
  <c r="AA32" i="31"/>
  <c r="V34" i="31"/>
  <c r="J31" i="31"/>
  <c r="H31" i="31"/>
  <c r="M31" i="31"/>
  <c r="M34" i="32"/>
  <c r="N32" i="31"/>
  <c r="AD32" i="31"/>
  <c r="AB31" i="23"/>
  <c r="H34" i="30"/>
  <c r="T34" i="31"/>
  <c r="J34" i="31"/>
  <c r="Q31" i="23"/>
  <c r="Y33" i="26"/>
  <c r="T33" i="26"/>
  <c r="S34" i="28"/>
  <c r="W34" i="29"/>
  <c r="W34" i="30"/>
  <c r="M31" i="23"/>
  <c r="T31" i="23"/>
  <c r="V32" i="25"/>
  <c r="P32" i="25"/>
  <c r="W31" i="25"/>
  <c r="AC32" i="25"/>
  <c r="Y31" i="26"/>
  <c r="X31" i="26"/>
  <c r="N31" i="26"/>
  <c r="W31" i="27"/>
  <c r="AC34" i="29"/>
  <c r="X34" i="29"/>
  <c r="G34" i="29"/>
  <c r="Q34" i="30"/>
  <c r="R31" i="30"/>
  <c r="G34" i="30"/>
  <c r="Q32" i="31"/>
  <c r="P34" i="31"/>
  <c r="I31" i="24"/>
  <c r="R31" i="24"/>
  <c r="AD31" i="24"/>
  <c r="Y32" i="25"/>
  <c r="W31" i="26"/>
  <c r="I31" i="26"/>
  <c r="J33" i="26"/>
  <c r="T31" i="27"/>
  <c r="AA35" i="27"/>
  <c r="AB34" i="28"/>
  <c r="K35" i="29"/>
  <c r="M34" i="29"/>
  <c r="H34" i="29"/>
  <c r="Z34" i="30"/>
  <c r="O31" i="30"/>
  <c r="Z31" i="30"/>
  <c r="G34" i="31"/>
  <c r="W32" i="31"/>
  <c r="Z32" i="31"/>
  <c r="N31" i="31"/>
  <c r="L31" i="31"/>
  <c r="I31" i="31"/>
  <c r="N26" i="32"/>
  <c r="K27" i="31"/>
  <c r="T26" i="32"/>
  <c r="X27" i="23"/>
  <c r="AA27" i="23"/>
  <c r="Z27" i="23"/>
  <c r="AC28" i="25"/>
  <c r="N30" i="26"/>
  <c r="H30" i="26"/>
  <c r="G30" i="26"/>
  <c r="V30" i="30"/>
  <c r="K27" i="30"/>
  <c r="P27" i="30"/>
  <c r="W30" i="30"/>
  <c r="S30" i="31"/>
  <c r="U30" i="31"/>
  <c r="J27" i="31"/>
  <c r="N30" i="31"/>
  <c r="Q26" i="32"/>
  <c r="W26" i="32"/>
  <c r="N27" i="23"/>
  <c r="O28" i="25"/>
  <c r="K26" i="32"/>
  <c r="X27" i="31"/>
  <c r="AB26" i="32"/>
  <c r="W28" i="25"/>
  <c r="W30" i="31"/>
  <c r="Y27" i="23"/>
  <c r="T27" i="23"/>
  <c r="J27" i="23"/>
  <c r="Q28" i="25"/>
  <c r="H28" i="25"/>
  <c r="R30" i="30"/>
  <c r="G27" i="30"/>
  <c r="H27" i="30"/>
  <c r="G30" i="30"/>
  <c r="O30" i="31"/>
  <c r="Q30" i="31"/>
  <c r="N27" i="31"/>
  <c r="V30" i="31"/>
  <c r="Z30" i="31"/>
  <c r="T30" i="31"/>
  <c r="AC26" i="32"/>
  <c r="L26" i="32"/>
  <c r="AA26" i="32"/>
  <c r="Y26" i="32"/>
  <c r="X30" i="31"/>
  <c r="H30" i="31"/>
  <c r="AD30" i="30"/>
  <c r="U27" i="23"/>
  <c r="P27" i="23"/>
  <c r="R27" i="23"/>
  <c r="S27" i="23"/>
  <c r="J28" i="25"/>
  <c r="L28" i="25"/>
  <c r="N30" i="30"/>
  <c r="AB30" i="30"/>
  <c r="AC27" i="30"/>
  <c r="K30" i="31"/>
  <c r="M30" i="31"/>
  <c r="P30" i="31"/>
  <c r="R27" i="31"/>
  <c r="AD30" i="31"/>
  <c r="X26" i="32"/>
  <c r="I26" i="32"/>
  <c r="AB27" i="23"/>
  <c r="Q27" i="23"/>
  <c r="L27" i="23"/>
  <c r="AC27" i="23"/>
  <c r="N28" i="25"/>
  <c r="P28" i="25"/>
  <c r="J30" i="30"/>
  <c r="X30" i="30"/>
  <c r="Y27" i="30"/>
  <c r="G30" i="31"/>
  <c r="I30" i="31"/>
  <c r="AA30" i="31"/>
  <c r="V27" i="31"/>
  <c r="Y27" i="31"/>
  <c r="R26" i="32"/>
  <c r="AB27" i="30"/>
  <c r="U26" i="32"/>
  <c r="AA27" i="31"/>
  <c r="S27" i="30"/>
  <c r="S27" i="31"/>
  <c r="L30" i="31"/>
  <c r="O26" i="32"/>
  <c r="O27" i="30"/>
  <c r="Y30" i="31"/>
  <c r="R28" i="25"/>
  <c r="T28" i="25"/>
  <c r="AC30" i="30"/>
  <c r="T30" i="30"/>
  <c r="U27" i="30"/>
  <c r="AA30" i="30"/>
  <c r="Z27" i="31"/>
  <c r="Q27" i="31"/>
  <c r="M26" i="32"/>
  <c r="AA27" i="30"/>
  <c r="J30" i="31"/>
  <c r="P26" i="32"/>
  <c r="G26" i="32"/>
  <c r="T27" i="31"/>
  <c r="AB30" i="31"/>
  <c r="J26" i="32"/>
  <c r="U28" i="25"/>
  <c r="S28" i="25"/>
  <c r="AC30" i="31"/>
  <c r="Z30" i="30"/>
  <c r="X27" i="30"/>
  <c r="AB27" i="31"/>
  <c r="V26" i="32"/>
  <c r="S26" i="32"/>
  <c r="M27" i="23"/>
  <c r="H27" i="23"/>
  <c r="W27" i="23"/>
  <c r="I27" i="23"/>
  <c r="AD27" i="23"/>
  <c r="O27" i="23"/>
  <c r="V28" i="25"/>
  <c r="Y28" i="25"/>
  <c r="Y30" i="30"/>
  <c r="P30" i="30"/>
  <c r="Q27" i="30"/>
  <c r="Z27" i="30"/>
  <c r="K30" i="30"/>
  <c r="AD27" i="31"/>
  <c r="I27" i="31"/>
  <c r="W27" i="31"/>
  <c r="H26" i="32"/>
  <c r="M66" i="1"/>
  <c r="P62" i="1"/>
  <c r="O23" i="24"/>
  <c r="M23" i="24"/>
  <c r="L21" i="24"/>
  <c r="H23" i="24"/>
  <c r="Y21" i="24"/>
  <c r="O24" i="25"/>
  <c r="N24" i="27"/>
  <c r="AB24" i="27"/>
  <c r="P22" i="32"/>
  <c r="I22" i="24"/>
  <c r="K23" i="24"/>
  <c r="I23" i="24"/>
  <c r="H21" i="24"/>
  <c r="AA21" i="24"/>
  <c r="M21" i="24"/>
  <c r="S24" i="25"/>
  <c r="I24" i="25"/>
  <c r="R24" i="27"/>
  <c r="V24" i="32"/>
  <c r="L22" i="32"/>
  <c r="AD21" i="23"/>
  <c r="AA21" i="23"/>
  <c r="Z23" i="24"/>
  <c r="S21" i="24"/>
  <c r="Z21" i="24"/>
  <c r="Q24" i="27"/>
  <c r="Z24" i="27"/>
  <c r="AC24" i="27"/>
  <c r="Q25" i="28"/>
  <c r="N24" i="32"/>
  <c r="H24" i="32"/>
  <c r="AA23" i="24"/>
  <c r="Z21" i="23"/>
  <c r="O22" i="23"/>
  <c r="R23" i="24"/>
  <c r="N22" i="24"/>
  <c r="O21" i="24"/>
  <c r="V21" i="24"/>
  <c r="X24" i="26"/>
  <c r="I24" i="27"/>
  <c r="AD24" i="27"/>
  <c r="U24" i="27"/>
  <c r="M25" i="28"/>
  <c r="J24" i="32"/>
  <c r="W22" i="32"/>
  <c r="Z22" i="32"/>
  <c r="AB21" i="24"/>
  <c r="AB76" i="24" s="1"/>
  <c r="E12" i="24" s="1"/>
  <c r="L23" i="24"/>
  <c r="AC22" i="23"/>
  <c r="Y22" i="23"/>
  <c r="Z25" i="27"/>
  <c r="V21" i="23"/>
  <c r="AC21" i="23"/>
  <c r="J23" i="24"/>
  <c r="K21" i="24"/>
  <c r="AC21" i="24"/>
  <c r="R21" i="24"/>
  <c r="G24" i="27"/>
  <c r="M24" i="27"/>
  <c r="Y22" i="32"/>
  <c r="S22" i="32"/>
  <c r="R22" i="32"/>
  <c r="AC22" i="32"/>
  <c r="Y24" i="25"/>
  <c r="H21" i="23"/>
  <c r="R21" i="23"/>
  <c r="Y21" i="23"/>
  <c r="G21" i="24"/>
  <c r="Q21" i="24"/>
  <c r="N21" i="24"/>
  <c r="M24" i="25"/>
  <c r="K24" i="27"/>
  <c r="AD22" i="32"/>
  <c r="Q22" i="32"/>
  <c r="O22" i="32"/>
  <c r="J22" i="32"/>
  <c r="U22" i="32"/>
  <c r="U22" i="24"/>
  <c r="G21" i="31"/>
  <c r="U21" i="23"/>
  <c r="AB21" i="23"/>
  <c r="J21" i="24"/>
  <c r="O24" i="27"/>
  <c r="P24" i="27"/>
  <c r="AA25" i="28"/>
  <c r="V22" i="32"/>
  <c r="I22" i="32"/>
  <c r="K22" i="32"/>
  <c r="M22" i="32"/>
  <c r="S24" i="32"/>
  <c r="N22" i="32"/>
  <c r="G22" i="32"/>
  <c r="T24" i="32"/>
  <c r="W21" i="23"/>
  <c r="N21" i="23"/>
  <c r="S21" i="23"/>
  <c r="J21" i="23"/>
  <c r="Q21" i="23"/>
  <c r="L21" i="23"/>
  <c r="AC23" i="24"/>
  <c r="U21" i="24"/>
  <c r="S24" i="27"/>
  <c r="H24" i="27"/>
  <c r="S25" i="28"/>
  <c r="K25" i="28"/>
  <c r="O21" i="23"/>
  <c r="M21" i="23"/>
  <c r="U22" i="23"/>
  <c r="N22" i="23"/>
  <c r="L22" i="23"/>
  <c r="Y23" i="24"/>
  <c r="H22" i="24"/>
  <c r="X21" i="24"/>
  <c r="I21" i="24"/>
  <c r="AD23" i="24"/>
  <c r="Q24" i="26"/>
  <c r="W24" i="26"/>
  <c r="V24" i="26"/>
  <c r="W24" i="27"/>
  <c r="M24" i="32"/>
  <c r="O64" i="1"/>
  <c r="AB24" i="32"/>
  <c r="X23" i="26"/>
  <c r="Q22" i="24"/>
  <c r="K24" i="32"/>
  <c r="N23" i="32"/>
  <c r="L23" i="32"/>
  <c r="K21" i="23"/>
  <c r="I21" i="23"/>
  <c r="T21" i="23"/>
  <c r="W23" i="24"/>
  <c r="U23" i="24"/>
  <c r="X23" i="24"/>
  <c r="V23" i="24"/>
  <c r="G24" i="25"/>
  <c r="T24" i="27"/>
  <c r="AA24" i="27"/>
  <c r="H25" i="28"/>
  <c r="X22" i="32"/>
  <c r="I24" i="32"/>
  <c r="O62" i="1"/>
  <c r="AB23" i="24"/>
  <c r="W21" i="31"/>
  <c r="S23" i="32"/>
  <c r="AD25" i="29"/>
  <c r="N25" i="29"/>
  <c r="U22" i="30"/>
  <c r="X22" i="30"/>
  <c r="AC22" i="31"/>
  <c r="V25" i="23"/>
  <c r="U22" i="25"/>
  <c r="Z24" i="25"/>
  <c r="X24" i="25"/>
  <c r="Q24" i="25"/>
  <c r="G22" i="26"/>
  <c r="T22" i="26"/>
  <c r="L21" i="27"/>
  <c r="AB25" i="28"/>
  <c r="Y25" i="28"/>
  <c r="AA23" i="28"/>
  <c r="AD23" i="28"/>
  <c r="AA22" i="30"/>
  <c r="O22" i="31"/>
  <c r="R22" i="31"/>
  <c r="AB22" i="31"/>
  <c r="U24" i="32"/>
  <c r="Z21" i="27"/>
  <c r="P24" i="31"/>
  <c r="J22" i="26"/>
  <c r="V21" i="27"/>
  <c r="R25" i="23"/>
  <c r="AC25" i="23"/>
  <c r="H25" i="23"/>
  <c r="Q22" i="25"/>
  <c r="AC24" i="25"/>
  <c r="AD24" i="25"/>
  <c r="AB24" i="25"/>
  <c r="R22" i="25"/>
  <c r="X22" i="26"/>
  <c r="P21" i="27"/>
  <c r="L25" i="28"/>
  <c r="U25" i="28"/>
  <c r="W23" i="28"/>
  <c r="V23" i="28"/>
  <c r="R25" i="29"/>
  <c r="W22" i="30"/>
  <c r="K22" i="31"/>
  <c r="N22" i="31"/>
  <c r="Z24" i="32"/>
  <c r="Q24" i="32"/>
  <c r="AA22" i="31"/>
  <c r="K22" i="25"/>
  <c r="T23" i="28"/>
  <c r="O25" i="23"/>
  <c r="I25" i="23"/>
  <c r="AB22" i="25"/>
  <c r="W24" i="25"/>
  <c r="W22" i="25"/>
  <c r="J22" i="25"/>
  <c r="AA22" i="26"/>
  <c r="V22" i="26"/>
  <c r="K21" i="27"/>
  <c r="Z25" i="28"/>
  <c r="P23" i="28"/>
  <c r="R23" i="28"/>
  <c r="I23" i="28"/>
  <c r="I25" i="29"/>
  <c r="W25" i="29"/>
  <c r="AC25" i="29"/>
  <c r="M22" i="30"/>
  <c r="P22" i="30"/>
  <c r="U22" i="31"/>
  <c r="AD25" i="28"/>
  <c r="V25" i="29"/>
  <c r="H24" i="31"/>
  <c r="AD24" i="32"/>
  <c r="N22" i="30"/>
  <c r="I21" i="27"/>
  <c r="K25" i="23"/>
  <c r="X22" i="25"/>
  <c r="O22" i="25"/>
  <c r="AA24" i="25"/>
  <c r="V22" i="25"/>
  <c r="Z22" i="25"/>
  <c r="G22" i="25"/>
  <c r="S22" i="26"/>
  <c r="Z22" i="26"/>
  <c r="O21" i="27"/>
  <c r="V25" i="28"/>
  <c r="L23" i="28"/>
  <c r="J23" i="28"/>
  <c r="S25" i="29"/>
  <c r="I22" i="30"/>
  <c r="L22" i="30"/>
  <c r="T22" i="31"/>
  <c r="Q22" i="31"/>
  <c r="Q22" i="26"/>
  <c r="P25" i="28"/>
  <c r="H22" i="28"/>
  <c r="H76" i="28" s="1"/>
  <c r="E2" i="28" s="1"/>
  <c r="V22" i="30"/>
  <c r="V76" i="30" s="1"/>
  <c r="E9" i="30" s="1"/>
  <c r="P21" i="32"/>
  <c r="W24" i="32"/>
  <c r="AC22" i="24"/>
  <c r="M22" i="24"/>
  <c r="N25" i="24"/>
  <c r="V25" i="24"/>
  <c r="AD22" i="30"/>
  <c r="G21" i="27"/>
  <c r="T22" i="25"/>
  <c r="AC22" i="25"/>
  <c r="J24" i="25"/>
  <c r="H24" i="25"/>
  <c r="K22" i="26"/>
  <c r="AD22" i="26"/>
  <c r="S21" i="27"/>
  <c r="R25" i="28"/>
  <c r="H23" i="28"/>
  <c r="O25" i="29"/>
  <c r="X25" i="29"/>
  <c r="H22" i="30"/>
  <c r="L22" i="31"/>
  <c r="M22" i="31"/>
  <c r="P24" i="32"/>
  <c r="AB23" i="28"/>
  <c r="I22" i="26"/>
  <c r="X22" i="31"/>
  <c r="X21" i="32"/>
  <c r="Q22" i="29"/>
  <c r="U22" i="29"/>
  <c r="AB25" i="29"/>
  <c r="L25" i="29"/>
  <c r="W21" i="27"/>
  <c r="N25" i="28"/>
  <c r="T25" i="28"/>
  <c r="K25" i="29"/>
  <c r="P25" i="29"/>
  <c r="AD22" i="31"/>
  <c r="I22" i="31"/>
  <c r="AA24" i="32"/>
  <c r="T25" i="30"/>
  <c r="R22" i="30"/>
  <c r="X25" i="32"/>
  <c r="AC25" i="32"/>
  <c r="U22" i="26"/>
  <c r="U25" i="29"/>
  <c r="AB22" i="30"/>
  <c r="P72" i="1"/>
  <c r="Z22" i="30"/>
  <c r="M22" i="26"/>
  <c r="AB21" i="27"/>
  <c r="R21" i="27"/>
  <c r="Q21" i="27"/>
  <c r="T25" i="29"/>
  <c r="K22" i="30"/>
  <c r="R22" i="26"/>
  <c r="J21" i="27"/>
  <c r="Z23" i="28"/>
  <c r="Q23" i="28"/>
  <c r="M25" i="29"/>
  <c r="T22" i="30"/>
  <c r="G22" i="30"/>
  <c r="Y22" i="31"/>
  <c r="G25" i="23"/>
  <c r="P22" i="25"/>
  <c r="N24" i="25"/>
  <c r="H22" i="26"/>
  <c r="AD25" i="23"/>
  <c r="P25" i="23"/>
  <c r="AB25" i="23"/>
  <c r="AB76" i="23" s="1"/>
  <c r="E12" i="23" s="1"/>
  <c r="L22" i="25"/>
  <c r="R24" i="25"/>
  <c r="P24" i="25"/>
  <c r="W22" i="26"/>
  <c r="L22" i="26"/>
  <c r="AA21" i="27"/>
  <c r="J25" i="28"/>
  <c r="G25" i="29"/>
  <c r="H25" i="29"/>
  <c r="W22" i="31"/>
  <c r="Z22" i="31"/>
  <c r="AC24" i="32"/>
  <c r="Q73" i="1"/>
  <c r="X25" i="28"/>
  <c r="W25" i="28"/>
  <c r="Y22" i="29"/>
  <c r="AC22" i="30"/>
  <c r="H22" i="31"/>
  <c r="AD24" i="28"/>
  <c r="W24" i="28"/>
  <c r="Y22" i="30"/>
  <c r="O22" i="30"/>
  <c r="Z25" i="29"/>
  <c r="N22" i="26"/>
  <c r="M21" i="27"/>
  <c r="I25" i="28"/>
  <c r="Q25" i="29"/>
  <c r="P66" i="1"/>
  <c r="J22" i="30"/>
  <c r="M23" i="28"/>
  <c r="M76" i="28" s="1"/>
  <c r="D5" i="28" s="1"/>
  <c r="AA25" i="29"/>
  <c r="O24" i="32"/>
  <c r="T25" i="23"/>
  <c r="L24" i="25"/>
  <c r="Z25" i="23"/>
  <c r="AA25" i="23"/>
  <c r="L25" i="23"/>
  <c r="Y22" i="25"/>
  <c r="H22" i="25"/>
  <c r="V24" i="25"/>
  <c r="O22" i="26"/>
  <c r="P22" i="26"/>
  <c r="H21" i="27"/>
  <c r="AC25" i="28"/>
  <c r="S22" i="31"/>
  <c r="V22" i="31"/>
  <c r="Y24" i="32"/>
  <c r="Y22" i="24"/>
  <c r="AD21" i="27"/>
  <c r="G25" i="28"/>
  <c r="V23" i="32"/>
  <c r="T23" i="32"/>
  <c r="K23" i="32"/>
  <c r="AD23" i="23"/>
  <c r="N23" i="23"/>
  <c r="AA18" i="28"/>
  <c r="AD19" i="29"/>
  <c r="I19" i="29"/>
  <c r="N19" i="29"/>
  <c r="H19" i="29"/>
  <c r="M19" i="29"/>
  <c r="R19" i="29"/>
  <c r="L19" i="29"/>
  <c r="L76" i="29" s="1"/>
  <c r="E4" i="29" s="1"/>
  <c r="Q19" i="29"/>
  <c r="V19" i="29"/>
  <c r="P19" i="29"/>
  <c r="U19" i="29"/>
  <c r="Z19" i="29"/>
  <c r="K19" i="29"/>
  <c r="T19" i="29"/>
  <c r="Y19" i="29"/>
  <c r="O19" i="29"/>
  <c r="X19" i="29"/>
  <c r="AC19" i="29"/>
  <c r="W19" i="29"/>
  <c r="S19" i="29"/>
  <c r="AB19" i="29"/>
  <c r="N18" i="26"/>
  <c r="AC18" i="28"/>
  <c r="H18" i="28"/>
  <c r="X18" i="31"/>
  <c r="P18" i="31"/>
  <c r="H18" i="31"/>
  <c r="AB18" i="31"/>
  <c r="O18" i="31"/>
  <c r="R18" i="31"/>
  <c r="S18" i="31"/>
  <c r="AD18" i="31"/>
  <c r="I18" i="31"/>
  <c r="W18" i="31"/>
  <c r="M18" i="31"/>
  <c r="Q18" i="31"/>
  <c r="U18" i="31"/>
  <c r="Y18" i="31"/>
  <c r="J18" i="26"/>
  <c r="Q16" i="26"/>
  <c r="N16" i="26"/>
  <c r="Q18" i="28"/>
  <c r="Q19" i="30"/>
  <c r="L20" i="32"/>
  <c r="K20" i="32"/>
  <c r="G20" i="32"/>
  <c r="H20" i="32"/>
  <c r="J20" i="32"/>
  <c r="T20" i="32"/>
  <c r="AB20" i="32"/>
  <c r="AA20" i="32"/>
  <c r="X20" i="32"/>
  <c r="N20" i="32"/>
  <c r="I20" i="32"/>
  <c r="R20" i="32"/>
  <c r="M20" i="32"/>
  <c r="V20" i="32"/>
  <c r="W20" i="32"/>
  <c r="Q20" i="32"/>
  <c r="P20" i="32"/>
  <c r="Z20" i="32"/>
  <c r="U20" i="32"/>
  <c r="W18" i="28"/>
  <c r="U17" i="31"/>
  <c r="Q17" i="27"/>
  <c r="Q76" i="27" s="1"/>
  <c r="D7" i="27" s="1"/>
  <c r="S20" i="32"/>
  <c r="P17" i="26"/>
  <c r="L17" i="26"/>
  <c r="AA17" i="26"/>
  <c r="H17" i="26"/>
  <c r="Y17" i="26"/>
  <c r="G17" i="26"/>
  <c r="K17" i="26"/>
  <c r="I17" i="26"/>
  <c r="V17" i="26"/>
  <c r="O17" i="26"/>
  <c r="M17" i="26"/>
  <c r="AD17" i="26"/>
  <c r="S17" i="26"/>
  <c r="Q17" i="26"/>
  <c r="W17" i="26"/>
  <c r="U17" i="26"/>
  <c r="AC17" i="26"/>
  <c r="Q17" i="24"/>
  <c r="S18" i="28"/>
  <c r="V18" i="28"/>
  <c r="Q16" i="29"/>
  <c r="I19" i="30"/>
  <c r="H19" i="30"/>
  <c r="Q17" i="31"/>
  <c r="Y20" i="32"/>
  <c r="Z17" i="26"/>
  <c r="X17" i="26"/>
  <c r="N20" i="24"/>
  <c r="O18" i="26"/>
  <c r="K18" i="26"/>
  <c r="W18" i="26"/>
  <c r="AB18" i="26"/>
  <c r="AC18" i="26"/>
  <c r="G18" i="26"/>
  <c r="S18" i="26"/>
  <c r="AA18" i="26"/>
  <c r="AD16" i="26"/>
  <c r="G16" i="26"/>
  <c r="U16" i="26"/>
  <c r="T16" i="26"/>
  <c r="M16" i="26"/>
  <c r="K16" i="26"/>
  <c r="X16" i="26"/>
  <c r="AC16" i="26"/>
  <c r="O16" i="26"/>
  <c r="S16" i="26"/>
  <c r="W16" i="26"/>
  <c r="AA16" i="26"/>
  <c r="AC16" i="27"/>
  <c r="AD16" i="27"/>
  <c r="N16" i="27"/>
  <c r="S16" i="27"/>
  <c r="L16" i="27"/>
  <c r="W16" i="27"/>
  <c r="P16" i="27"/>
  <c r="V16" i="27"/>
  <c r="AA16" i="27"/>
  <c r="T16" i="27"/>
  <c r="X16" i="27"/>
  <c r="AB16" i="27"/>
  <c r="J16" i="27"/>
  <c r="I16" i="27"/>
  <c r="Z16" i="27"/>
  <c r="M16" i="27"/>
  <c r="Y17" i="27"/>
  <c r="Y76" i="27" s="1"/>
  <c r="D11" i="27" s="1"/>
  <c r="Z17" i="27"/>
  <c r="J17" i="27"/>
  <c r="O17" i="27"/>
  <c r="K17" i="27"/>
  <c r="G17" i="27"/>
  <c r="AB17" i="27"/>
  <c r="M17" i="27"/>
  <c r="R17" i="27"/>
  <c r="X17" i="27"/>
  <c r="U17" i="27"/>
  <c r="T17" i="27"/>
  <c r="AC17" i="27"/>
  <c r="P17" i="27"/>
  <c r="N17" i="27"/>
  <c r="T16" i="24"/>
  <c r="AB16" i="24"/>
  <c r="S16" i="24"/>
  <c r="W16" i="24"/>
  <c r="J16" i="24"/>
  <c r="J76" i="24" s="1"/>
  <c r="E3" i="24" s="1"/>
  <c r="I16" i="24"/>
  <c r="M16" i="24"/>
  <c r="Q16" i="24"/>
  <c r="H16" i="24"/>
  <c r="AA16" i="24"/>
  <c r="U16" i="24"/>
  <c r="P16" i="24"/>
  <c r="R16" i="24"/>
  <c r="W19" i="24"/>
  <c r="X18" i="26"/>
  <c r="W17" i="27"/>
  <c r="O18" i="28"/>
  <c r="R18" i="28"/>
  <c r="M16" i="29"/>
  <c r="AB18" i="30"/>
  <c r="S17" i="31"/>
  <c r="M17" i="31"/>
  <c r="T18" i="31"/>
  <c r="R17" i="26"/>
  <c r="S19" i="24"/>
  <c r="P18" i="28"/>
  <c r="O20" i="32"/>
  <c r="G19" i="28"/>
  <c r="Y19" i="28"/>
  <c r="AD19" i="28"/>
  <c r="L19" i="28"/>
  <c r="K19" i="28"/>
  <c r="P19" i="28"/>
  <c r="J19" i="28"/>
  <c r="O19" i="28"/>
  <c r="T19" i="28"/>
  <c r="AB19" i="28"/>
  <c r="R19" i="28"/>
  <c r="S19" i="28"/>
  <c r="X19" i="28"/>
  <c r="Z19" i="28"/>
  <c r="W19" i="28"/>
  <c r="AA19" i="28"/>
  <c r="I19" i="28"/>
  <c r="Z17" i="24"/>
  <c r="AD17" i="24"/>
  <c r="H17" i="24"/>
  <c r="L17" i="24"/>
  <c r="P17" i="24"/>
  <c r="T17" i="24"/>
  <c r="AB17" i="24"/>
  <c r="AD18" i="28"/>
  <c r="X19" i="26"/>
  <c r="L19" i="26"/>
  <c r="H19" i="26"/>
  <c r="G19" i="26"/>
  <c r="J19" i="26"/>
  <c r="K19" i="26"/>
  <c r="I19" i="26"/>
  <c r="N19" i="26"/>
  <c r="O19" i="26"/>
  <c r="T19" i="26"/>
  <c r="M19" i="26"/>
  <c r="R19" i="26"/>
  <c r="R76" i="26" s="1"/>
  <c r="E7" i="26" s="1"/>
  <c r="S19" i="26"/>
  <c r="Q19" i="26"/>
  <c r="V19" i="26"/>
  <c r="W19" i="26"/>
  <c r="U19" i="26"/>
  <c r="Z19" i="26"/>
  <c r="Y19" i="26"/>
  <c r="AD19" i="26"/>
  <c r="Z18" i="30"/>
  <c r="J18" i="30"/>
  <c r="N18" i="30"/>
  <c r="U18" i="30"/>
  <c r="AD18" i="30"/>
  <c r="H18" i="30"/>
  <c r="Y18" i="30"/>
  <c r="V18" i="30"/>
  <c r="L18" i="30"/>
  <c r="P18" i="30"/>
  <c r="G18" i="30"/>
  <c r="T18" i="30"/>
  <c r="R18" i="30"/>
  <c r="K18" i="30"/>
  <c r="X18" i="30"/>
  <c r="X17" i="24"/>
  <c r="W17" i="24"/>
  <c r="AC20" i="24"/>
  <c r="O19" i="24"/>
  <c r="Y18" i="26"/>
  <c r="T18" i="26"/>
  <c r="AA17" i="27"/>
  <c r="K18" i="28"/>
  <c r="N18" i="28"/>
  <c r="I16" i="29"/>
  <c r="W18" i="30"/>
  <c r="K17" i="31"/>
  <c r="I17" i="31"/>
  <c r="L18" i="31"/>
  <c r="J17" i="26"/>
  <c r="N18" i="31"/>
  <c r="AD20" i="32"/>
  <c r="K19" i="30"/>
  <c r="L19" i="30"/>
  <c r="Y19" i="30"/>
  <c r="P19" i="30"/>
  <c r="AC19" i="30"/>
  <c r="AD19" i="30"/>
  <c r="T19" i="30"/>
  <c r="J19" i="30"/>
  <c r="S19" i="30"/>
  <c r="AA19" i="30"/>
  <c r="X19" i="30"/>
  <c r="N19" i="30"/>
  <c r="G19" i="30"/>
  <c r="AB19" i="30"/>
  <c r="R19" i="30"/>
  <c r="O19" i="30"/>
  <c r="V19" i="30"/>
  <c r="W19" i="30"/>
  <c r="Z19" i="30"/>
  <c r="J20" i="28"/>
  <c r="AC20" i="28"/>
  <c r="O20" i="28"/>
  <c r="G20" i="28"/>
  <c r="Z20" i="28"/>
  <c r="V20" i="28"/>
  <c r="K20" i="28"/>
  <c r="I20" i="28"/>
  <c r="N20" i="28"/>
  <c r="S20" i="28"/>
  <c r="M20" i="28"/>
  <c r="AA20" i="28"/>
  <c r="H20" i="28"/>
  <c r="Q20" i="28"/>
  <c r="I16" i="26"/>
  <c r="O16" i="24"/>
  <c r="S17" i="24"/>
  <c r="Y20" i="24"/>
  <c r="U17" i="24"/>
  <c r="U18" i="26"/>
  <c r="P18" i="26"/>
  <c r="AD17" i="27"/>
  <c r="H17" i="27"/>
  <c r="S18" i="30"/>
  <c r="AC18" i="31"/>
  <c r="T17" i="26"/>
  <c r="Z16" i="24"/>
  <c r="X18" i="28"/>
  <c r="U18" i="28"/>
  <c r="Y18" i="28"/>
  <c r="T18" i="28"/>
  <c r="AB18" i="28"/>
  <c r="J18" i="28"/>
  <c r="G18" i="28"/>
  <c r="L19" i="25"/>
  <c r="Y19" i="25"/>
  <c r="R19" i="25"/>
  <c r="AC19" i="25"/>
  <c r="V19" i="25"/>
  <c r="Z19" i="25"/>
  <c r="G19" i="25"/>
  <c r="O19" i="25"/>
  <c r="AD19" i="25"/>
  <c r="W19" i="25"/>
  <c r="H19" i="25"/>
  <c r="K19" i="25"/>
  <c r="O18" i="30"/>
  <c r="K18" i="31"/>
  <c r="N16" i="24"/>
  <c r="Z18" i="31"/>
  <c r="AD17" i="31"/>
  <c r="AB17" i="31"/>
  <c r="Y17" i="31"/>
  <c r="AC17" i="31"/>
  <c r="J17" i="31"/>
  <c r="O17" i="31"/>
  <c r="N17" i="31"/>
  <c r="R17" i="31"/>
  <c r="L17" i="31"/>
  <c r="U19" i="30"/>
  <c r="H17" i="31"/>
  <c r="T19" i="25"/>
  <c r="G17" i="31"/>
  <c r="AA16" i="29"/>
  <c r="N16" i="29"/>
  <c r="H16" i="29"/>
  <c r="H76" i="29" s="1"/>
  <c r="E2" i="29" s="1"/>
  <c r="J16" i="29"/>
  <c r="U16" i="29"/>
  <c r="X16" i="29"/>
  <c r="W16" i="29"/>
  <c r="R16" i="29"/>
  <c r="V16" i="29"/>
  <c r="T16" i="29"/>
  <c r="Y16" i="29"/>
  <c r="AD16" i="29"/>
  <c r="AC16" i="29"/>
  <c r="L16" i="29"/>
  <c r="Z16" i="29"/>
  <c r="AB16" i="29"/>
  <c r="J19" i="25"/>
  <c r="S19" i="25"/>
  <c r="P16" i="26"/>
  <c r="J16" i="26"/>
  <c r="H19" i="28"/>
  <c r="I18" i="28"/>
  <c r="AB16" i="26"/>
  <c r="AD20" i="28"/>
  <c r="G19" i="29"/>
  <c r="K19" i="24"/>
  <c r="AA19" i="24"/>
  <c r="X19" i="24"/>
  <c r="J19" i="24"/>
  <c r="AB19" i="24"/>
  <c r="N19" i="24"/>
  <c r="G19" i="24"/>
  <c r="R19" i="24"/>
  <c r="V19" i="24"/>
  <c r="Z19" i="24"/>
  <c r="I19" i="24"/>
  <c r="AD19" i="24"/>
  <c r="AC17" i="24"/>
  <c r="AC76" i="24" s="1"/>
  <c r="D13" i="24" s="1"/>
  <c r="L16" i="26"/>
  <c r="AC19" i="26"/>
  <c r="Z18" i="28"/>
  <c r="AC20" i="32"/>
  <c r="AA19" i="29"/>
  <c r="Z20" i="24"/>
  <c r="AD20" i="24"/>
  <c r="H20" i="24"/>
  <c r="P20" i="24"/>
  <c r="X20" i="24"/>
  <c r="AB20" i="24"/>
  <c r="J20" i="24"/>
  <c r="T20" i="24"/>
  <c r="R20" i="24"/>
  <c r="I20" i="24"/>
  <c r="M20" i="24"/>
  <c r="Q20" i="24"/>
  <c r="G20" i="24"/>
  <c r="AA20" i="24"/>
  <c r="K16" i="24"/>
  <c r="Y19" i="24"/>
  <c r="O17" i="24"/>
  <c r="V17" i="24"/>
  <c r="I17" i="24"/>
  <c r="Q18" i="26"/>
  <c r="L18" i="26"/>
  <c r="Y16" i="27"/>
  <c r="V17" i="27"/>
  <c r="L17" i="27"/>
  <c r="AC19" i="28"/>
  <c r="W20" i="24"/>
  <c r="G16" i="24"/>
  <c r="U19" i="24"/>
  <c r="K17" i="24"/>
  <c r="R17" i="24"/>
  <c r="Z18" i="26"/>
  <c r="M18" i="26"/>
  <c r="H18" i="26"/>
  <c r="U16" i="27"/>
  <c r="O16" i="27"/>
  <c r="M19" i="28"/>
  <c r="AB20" i="28"/>
  <c r="U19" i="28"/>
  <c r="Q18" i="30"/>
  <c r="G18" i="31"/>
  <c r="X17" i="31"/>
  <c r="AB17" i="26"/>
  <c r="P19" i="26"/>
  <c r="P76" i="26" s="1"/>
  <c r="E6" i="26" s="1"/>
  <c r="I17" i="27"/>
  <c r="W17" i="31"/>
  <c r="Q63" i="1"/>
  <c r="M18" i="23"/>
  <c r="AC18" i="23"/>
  <c r="Z16" i="30"/>
  <c r="J16" i="30"/>
  <c r="H16" i="30"/>
  <c r="T16" i="30"/>
  <c r="R16" i="30"/>
  <c r="Y18" i="23"/>
  <c r="Q18" i="23"/>
  <c r="AA18" i="23"/>
  <c r="I18" i="25"/>
  <c r="T18" i="25"/>
  <c r="G18" i="25"/>
  <c r="I16" i="30"/>
  <c r="G19" i="27"/>
  <c r="AD16" i="28"/>
  <c r="V18" i="29"/>
  <c r="AD18" i="29"/>
  <c r="Z16" i="31"/>
  <c r="H16" i="31"/>
  <c r="V20" i="29"/>
  <c r="N20" i="29"/>
  <c r="H20" i="29"/>
  <c r="AD20" i="29"/>
  <c r="X17" i="23"/>
  <c r="H17" i="23"/>
  <c r="X17" i="28"/>
  <c r="G17" i="28"/>
  <c r="X16" i="30"/>
  <c r="AD17" i="32"/>
  <c r="AD16" i="30"/>
  <c r="V16" i="30"/>
  <c r="L17" i="32"/>
  <c r="X17" i="32"/>
  <c r="AD16" i="32"/>
  <c r="L16" i="32"/>
  <c r="W16" i="30"/>
  <c r="P16" i="30"/>
  <c r="Z17" i="32"/>
  <c r="Q65" i="1"/>
  <c r="L16" i="30"/>
  <c r="S16" i="30"/>
  <c r="W17" i="32"/>
  <c r="V17" i="32"/>
  <c r="M67" i="1"/>
  <c r="J18" i="29"/>
  <c r="R18" i="29"/>
  <c r="N17" i="25"/>
  <c r="V17" i="25"/>
  <c r="O16" i="30"/>
  <c r="S17" i="32"/>
  <c r="R17" i="32"/>
  <c r="AA16" i="30"/>
  <c r="AD16" i="31"/>
  <c r="Z20" i="31"/>
  <c r="V20" i="31"/>
  <c r="H20" i="31"/>
  <c r="AC19" i="23"/>
  <c r="AD19" i="23"/>
  <c r="Z18" i="25"/>
  <c r="Z18" i="23"/>
  <c r="X18" i="23"/>
  <c r="K16" i="30"/>
  <c r="O17" i="32"/>
  <c r="N17" i="32"/>
  <c r="V16" i="28"/>
  <c r="N16" i="31"/>
  <c r="AD20" i="31"/>
  <c r="T19" i="32"/>
  <c r="K19" i="32"/>
  <c r="H62" i="1"/>
  <c r="AM51" i="32"/>
  <c r="AM39" i="32"/>
  <c r="Q71" i="1"/>
  <c r="O67" i="31"/>
  <c r="AC67" i="31"/>
  <c r="M67" i="31"/>
  <c r="X67" i="31"/>
  <c r="AM37" i="31"/>
  <c r="AM33" i="31"/>
  <c r="K67" i="31"/>
  <c r="Y67" i="31"/>
  <c r="I67" i="31"/>
  <c r="AD67" i="31"/>
  <c r="V67" i="31"/>
  <c r="N67" i="31"/>
  <c r="AB67" i="31"/>
  <c r="X69" i="31"/>
  <c r="P67" i="31"/>
  <c r="L67" i="31"/>
  <c r="Z67" i="31"/>
  <c r="P53" i="17"/>
  <c r="V40" i="18" s="1"/>
  <c r="U40" i="18" s="1"/>
  <c r="T61" i="1" s="1"/>
  <c r="M71" i="1"/>
  <c r="Y70" i="30"/>
  <c r="U70" i="30"/>
  <c r="Y68" i="30"/>
  <c r="R68" i="30"/>
  <c r="T70" i="30"/>
  <c r="V70" i="30"/>
  <c r="N70" i="30"/>
  <c r="X70" i="30"/>
  <c r="O70" i="30"/>
  <c r="AB70" i="30"/>
  <c r="K68" i="30"/>
  <c r="I70" i="30"/>
  <c r="I68" i="30"/>
  <c r="AA68" i="30"/>
  <c r="AM38" i="30"/>
  <c r="AM30" i="30"/>
  <c r="Z68" i="30"/>
  <c r="AM47" i="30"/>
  <c r="P73" i="17"/>
  <c r="V60" i="18" s="1"/>
  <c r="U60" i="18" s="1"/>
  <c r="T81" i="1" s="1"/>
  <c r="P57" i="17"/>
  <c r="V44" i="18" s="1"/>
  <c r="U44" i="18" s="1"/>
  <c r="T65" i="1" s="1"/>
  <c r="M73" i="1"/>
  <c r="AB66" i="29"/>
  <c r="AD66" i="29"/>
  <c r="X66" i="29"/>
  <c r="U66" i="29"/>
  <c r="S66" i="29"/>
  <c r="U68" i="29"/>
  <c r="X67" i="29"/>
  <c r="M66" i="29"/>
  <c r="U67" i="29"/>
  <c r="N67" i="29"/>
  <c r="AD67" i="29"/>
  <c r="S67" i="29"/>
  <c r="T66" i="29"/>
  <c r="R66" i="29"/>
  <c r="G66" i="29"/>
  <c r="W66" i="29"/>
  <c r="I67" i="29"/>
  <c r="H68" i="29"/>
  <c r="P66" i="29"/>
  <c r="P63" i="17"/>
  <c r="V50" i="18" s="1"/>
  <c r="U50" i="18" s="1"/>
  <c r="T71" i="1" s="1"/>
  <c r="N66" i="29"/>
  <c r="M77" i="1"/>
  <c r="V68" i="29"/>
  <c r="M67" i="29"/>
  <c r="Y67" i="29"/>
  <c r="R67" i="29"/>
  <c r="G67" i="29"/>
  <c r="W67" i="29"/>
  <c r="L66" i="29"/>
  <c r="V66" i="29"/>
  <c r="K66" i="29"/>
  <c r="AA66" i="29"/>
  <c r="Q66" i="29"/>
  <c r="Z67" i="28"/>
  <c r="P68" i="17"/>
  <c r="V55" i="18" s="1"/>
  <c r="U55" i="18" s="1"/>
  <c r="I67" i="28"/>
  <c r="O67" i="28"/>
  <c r="P52" i="17"/>
  <c r="V39" i="18" s="1"/>
  <c r="U39" i="18" s="1"/>
  <c r="T60" i="1" s="1"/>
  <c r="AM44" i="28"/>
  <c r="AM34" i="28"/>
  <c r="S67" i="27"/>
  <c r="V67" i="27"/>
  <c r="Y67" i="27"/>
  <c r="I67" i="27"/>
  <c r="AM33" i="27"/>
  <c r="P67" i="27"/>
  <c r="P68" i="1"/>
  <c r="O67" i="27"/>
  <c r="R67" i="27"/>
  <c r="U67" i="27"/>
  <c r="AA67" i="27"/>
  <c r="T67" i="27"/>
  <c r="L67" i="27"/>
  <c r="L68" i="1"/>
  <c r="K67" i="27"/>
  <c r="AD67" i="27"/>
  <c r="N67" i="27"/>
  <c r="Q67" i="27"/>
  <c r="P60" i="17"/>
  <c r="V47" i="18" s="1"/>
  <c r="U47" i="18" s="1"/>
  <c r="T68" i="1" s="1"/>
  <c r="O70" i="23"/>
  <c r="U70" i="23"/>
  <c r="AA70" i="23"/>
  <c r="V70" i="23"/>
  <c r="N70" i="23"/>
  <c r="L70" i="23"/>
  <c r="Z70" i="23"/>
  <c r="K70" i="23"/>
  <c r="Q70" i="23"/>
  <c r="AD70" i="23"/>
  <c r="R70" i="23"/>
  <c r="T70" i="23"/>
  <c r="P64" i="17"/>
  <c r="V51" i="18" s="1"/>
  <c r="U51" i="18" s="1"/>
  <c r="T72" i="1" s="1"/>
  <c r="L73" i="1"/>
  <c r="W70" i="23"/>
  <c r="G70" i="23"/>
  <c r="G76" i="23" s="1"/>
  <c r="D2" i="23" s="1"/>
  <c r="E3" i="19" s="1"/>
  <c r="AC70" i="23"/>
  <c r="M70" i="23"/>
  <c r="AM28" i="23"/>
  <c r="P70" i="23"/>
  <c r="AM24" i="23"/>
  <c r="P56" i="17"/>
  <c r="V43" i="18" s="1"/>
  <c r="U43" i="18" s="1"/>
  <c r="T64" i="1" s="1"/>
  <c r="Y70" i="24"/>
  <c r="J70" i="24"/>
  <c r="AB70" i="24"/>
  <c r="P55" i="17"/>
  <c r="V42" i="18" s="1"/>
  <c r="U42" i="18" s="1"/>
  <c r="T63" i="1" s="1"/>
  <c r="M64" i="1"/>
  <c r="S70" i="24"/>
  <c r="Q70" i="24"/>
  <c r="R70" i="24"/>
  <c r="L70" i="24"/>
  <c r="O70" i="24"/>
  <c r="M70" i="24"/>
  <c r="T70" i="24"/>
  <c r="X70" i="24"/>
  <c r="P72" i="17"/>
  <c r="V59" i="18" s="1"/>
  <c r="U59" i="18" s="1"/>
  <c r="T80" i="1" s="1"/>
  <c r="M59" i="1"/>
  <c r="I69" i="1"/>
  <c r="O72" i="1"/>
  <c r="G62" i="1"/>
  <c r="P75" i="1"/>
  <c r="T66" i="25"/>
  <c r="R66" i="25"/>
  <c r="G66" i="25"/>
  <c r="W66" i="25"/>
  <c r="M66" i="25"/>
  <c r="P66" i="25"/>
  <c r="P51" i="17"/>
  <c r="V38" i="18" s="1"/>
  <c r="P59" i="17"/>
  <c r="V46" i="18" s="1"/>
  <c r="U46" i="18" s="1"/>
  <c r="T67" i="1" s="1"/>
  <c r="P65" i="17"/>
  <c r="V52" i="18" s="1"/>
  <c r="U52" i="18" s="1"/>
  <c r="T73" i="1" s="1"/>
  <c r="J67" i="1"/>
  <c r="L66" i="25"/>
  <c r="V66" i="25"/>
  <c r="K66" i="25"/>
  <c r="AA66" i="25"/>
  <c r="Y66" i="25"/>
  <c r="P67" i="17"/>
  <c r="V54" i="18" s="1"/>
  <c r="U54" i="18" s="1"/>
  <c r="J66" i="25"/>
  <c r="Z66" i="25"/>
  <c r="O66" i="25"/>
  <c r="AM22" i="25"/>
  <c r="AM18" i="25"/>
  <c r="Q66" i="25"/>
  <c r="AC66" i="25"/>
  <c r="U66" i="25"/>
  <c r="N69" i="1"/>
  <c r="I65" i="1"/>
  <c r="F66" i="1"/>
  <c r="F62" i="1"/>
  <c r="I62" i="1"/>
  <c r="P58" i="17"/>
  <c r="V45" i="18" s="1"/>
  <c r="U45" i="18" s="1"/>
  <c r="T66" i="1" s="1"/>
  <c r="J45" i="18"/>
  <c r="I45" i="18" s="1"/>
  <c r="J66" i="1" s="1"/>
  <c r="S69" i="26"/>
  <c r="J69" i="26"/>
  <c r="P74" i="17"/>
  <c r="V61" i="18" s="1"/>
  <c r="U61" i="18" s="1"/>
  <c r="T82" i="1" s="1"/>
  <c r="J61" i="18"/>
  <c r="I61" i="18" s="1"/>
  <c r="J82" i="1" s="1"/>
  <c r="P62" i="17"/>
  <c r="V49" i="18" s="1"/>
  <c r="U49" i="18" s="1"/>
  <c r="T70" i="1" s="1"/>
  <c r="J49" i="18"/>
  <c r="I49" i="18" s="1"/>
  <c r="J70" i="1" s="1"/>
  <c r="O70" i="26"/>
  <c r="K69" i="26"/>
  <c r="K68" i="26"/>
  <c r="O66" i="26"/>
  <c r="Q70" i="26"/>
  <c r="U69" i="26"/>
  <c r="U68" i="26"/>
  <c r="AC66" i="26"/>
  <c r="M66" i="26"/>
  <c r="AA70" i="26"/>
  <c r="X70" i="26"/>
  <c r="N68" i="26"/>
  <c r="Z68" i="26"/>
  <c r="J70" i="26"/>
  <c r="H68" i="26"/>
  <c r="AB66" i="26"/>
  <c r="AB76" i="26" s="1"/>
  <c r="E12" i="26" s="1"/>
  <c r="L66" i="26"/>
  <c r="AD70" i="26"/>
  <c r="P66" i="17"/>
  <c r="V53" i="18" s="1"/>
  <c r="U53" i="18" s="1"/>
  <c r="T74" i="1" s="1"/>
  <c r="J53" i="18"/>
  <c r="I53" i="18" s="1"/>
  <c r="J74" i="1" s="1"/>
  <c r="O69" i="1"/>
  <c r="T7" i="18"/>
  <c r="Q76" i="1"/>
  <c r="P71" i="1"/>
  <c r="AC69" i="26"/>
  <c r="AB69" i="26"/>
  <c r="K70" i="26"/>
  <c r="W68" i="26"/>
  <c r="G68" i="26"/>
  <c r="K66" i="26"/>
  <c r="AC70" i="26"/>
  <c r="M70" i="26"/>
  <c r="M69" i="26"/>
  <c r="Q68" i="26"/>
  <c r="Y66" i="26"/>
  <c r="I66" i="26"/>
  <c r="AA68" i="26"/>
  <c r="P69" i="26"/>
  <c r="P66" i="26"/>
  <c r="N69" i="26"/>
  <c r="Z70" i="26"/>
  <c r="R66" i="26"/>
  <c r="J66" i="26"/>
  <c r="V66" i="26"/>
  <c r="AB68" i="26"/>
  <c r="T69" i="26"/>
  <c r="P54" i="17"/>
  <c r="V41" i="18" s="1"/>
  <c r="U41" i="18" s="1"/>
  <c r="T62" i="1" s="1"/>
  <c r="J41" i="18"/>
  <c r="I41" i="18" s="1"/>
  <c r="J62" i="1" s="1"/>
  <c r="P70" i="17"/>
  <c r="V57" i="18" s="1"/>
  <c r="U57" i="18" s="1"/>
  <c r="T78" i="1" s="1"/>
  <c r="J57" i="18"/>
  <c r="I57" i="18" s="1"/>
  <c r="J78" i="1" s="1"/>
  <c r="N77" i="1"/>
  <c r="J56" i="18"/>
  <c r="I56" i="18" s="1"/>
  <c r="L77" i="1"/>
  <c r="P74" i="1"/>
  <c r="H66" i="1"/>
  <c r="AM49" i="26"/>
  <c r="N64" i="1"/>
  <c r="L75" i="1"/>
  <c r="G75" i="1"/>
  <c r="H64" i="1"/>
  <c r="I68" i="1"/>
  <c r="P69" i="17"/>
  <c r="N68" i="23"/>
  <c r="AD66" i="24"/>
  <c r="V66" i="24"/>
  <c r="W70" i="25"/>
  <c r="AC68" i="25"/>
  <c r="AB68" i="25"/>
  <c r="X68" i="25"/>
  <c r="R67" i="26"/>
  <c r="K68" i="27"/>
  <c r="Z68" i="27"/>
  <c r="N66" i="27"/>
  <c r="K66" i="27"/>
  <c r="V70" i="28"/>
  <c r="W68" i="30"/>
  <c r="G68" i="30"/>
  <c r="U68" i="30"/>
  <c r="P68" i="30"/>
  <c r="M66" i="32"/>
  <c r="P66" i="32"/>
  <c r="R66" i="32"/>
  <c r="G66" i="32"/>
  <c r="W66" i="32"/>
  <c r="R67" i="32"/>
  <c r="O66" i="24"/>
  <c r="AC66" i="24"/>
  <c r="M66" i="24"/>
  <c r="P66" i="24"/>
  <c r="G69" i="25"/>
  <c r="K68" i="25"/>
  <c r="Z69" i="25"/>
  <c r="Z68" i="25"/>
  <c r="J68" i="25"/>
  <c r="M68" i="25"/>
  <c r="Q66" i="27"/>
  <c r="Z69" i="28"/>
  <c r="W68" i="23"/>
  <c r="U68" i="23"/>
  <c r="J68" i="23"/>
  <c r="J76" i="23" s="1"/>
  <c r="E3" i="23" s="1"/>
  <c r="T68" i="23"/>
  <c r="K66" i="24"/>
  <c r="Y66" i="24"/>
  <c r="I66" i="24"/>
  <c r="T66" i="24"/>
  <c r="L66" i="24"/>
  <c r="N66" i="24"/>
  <c r="G70" i="25"/>
  <c r="W68" i="25"/>
  <c r="G68" i="25"/>
  <c r="AD70" i="25"/>
  <c r="N69" i="25"/>
  <c r="V68" i="25"/>
  <c r="U70" i="25"/>
  <c r="Y68" i="25"/>
  <c r="I68" i="25"/>
  <c r="T68" i="25"/>
  <c r="X70" i="25"/>
  <c r="W67" i="26"/>
  <c r="Y67" i="26"/>
  <c r="P67" i="26"/>
  <c r="Z67" i="26"/>
  <c r="R68" i="27"/>
  <c r="AB66" i="27"/>
  <c r="H66" i="27"/>
  <c r="H76" i="27" s="1"/>
  <c r="E2" i="27" s="1"/>
  <c r="S66" i="27"/>
  <c r="K70" i="30"/>
  <c r="S68" i="30"/>
  <c r="Q70" i="30"/>
  <c r="Q68" i="30"/>
  <c r="Z70" i="30"/>
  <c r="R70" i="30"/>
  <c r="J68" i="30"/>
  <c r="P70" i="30"/>
  <c r="AD70" i="30"/>
  <c r="V68" i="30"/>
  <c r="U66" i="32"/>
  <c r="X66" i="32"/>
  <c r="V66" i="32"/>
  <c r="K66" i="32"/>
  <c r="AA66" i="32"/>
  <c r="Q67" i="32"/>
  <c r="G67" i="32"/>
  <c r="I66" i="32"/>
  <c r="Y66" i="32"/>
  <c r="Q77" i="1"/>
  <c r="T45" i="18"/>
  <c r="H67" i="1"/>
  <c r="T13" i="18"/>
  <c r="T43" i="18"/>
  <c r="Q67" i="1"/>
  <c r="S68" i="23"/>
  <c r="Q68" i="23"/>
  <c r="R68" i="23"/>
  <c r="W66" i="24"/>
  <c r="G66" i="24"/>
  <c r="U66" i="24"/>
  <c r="AA66" i="24"/>
  <c r="Z66" i="24"/>
  <c r="R66" i="24"/>
  <c r="W69" i="25"/>
  <c r="S68" i="25"/>
  <c r="N70" i="25"/>
  <c r="J69" i="25"/>
  <c r="R68" i="25"/>
  <c r="U69" i="25"/>
  <c r="U68" i="25"/>
  <c r="AA68" i="25"/>
  <c r="AA76" i="25" s="1"/>
  <c r="D12" i="25" s="1"/>
  <c r="F12" i="17" s="1"/>
  <c r="AB69" i="25"/>
  <c r="T69" i="25"/>
  <c r="L68" i="25"/>
  <c r="H68" i="25"/>
  <c r="S67" i="26"/>
  <c r="I67" i="26"/>
  <c r="P66" i="27"/>
  <c r="R66" i="27"/>
  <c r="AA66" i="27"/>
  <c r="W70" i="30"/>
  <c r="G70" i="30"/>
  <c r="O68" i="30"/>
  <c r="AC70" i="30"/>
  <c r="AC68" i="30"/>
  <c r="M68" i="30"/>
  <c r="AB68" i="30"/>
  <c r="L68" i="30"/>
  <c r="AC66" i="32"/>
  <c r="J66" i="32"/>
  <c r="Z66" i="32"/>
  <c r="O66" i="32"/>
  <c r="M67" i="32"/>
  <c r="T48" i="18"/>
  <c r="O76" i="1"/>
  <c r="O71" i="1"/>
  <c r="I60" i="1"/>
  <c r="Y70" i="28"/>
  <c r="W70" i="28"/>
  <c r="G70" i="28"/>
  <c r="R70" i="28"/>
  <c r="P70" i="28"/>
  <c r="M70" i="28"/>
  <c r="T70" i="28"/>
  <c r="AD70" i="28"/>
  <c r="H70" i="28"/>
  <c r="S70" i="28"/>
  <c r="N70" i="28"/>
  <c r="Q70" i="28"/>
  <c r="L70" i="28"/>
  <c r="AB70" i="28"/>
  <c r="I70" i="28"/>
  <c r="O70" i="28"/>
  <c r="Z70" i="28"/>
  <c r="J70" i="28"/>
  <c r="AC70" i="28"/>
  <c r="L70" i="25"/>
  <c r="Q70" i="25"/>
  <c r="R70" i="25"/>
  <c r="K70" i="25"/>
  <c r="AB70" i="25"/>
  <c r="I70" i="25"/>
  <c r="Y70" i="25"/>
  <c r="J70" i="25"/>
  <c r="Z70" i="25"/>
  <c r="S70" i="25"/>
  <c r="S76" i="25" s="1"/>
  <c r="D8" i="25" s="1"/>
  <c r="O70" i="25"/>
  <c r="M70" i="25"/>
  <c r="X70" i="28"/>
  <c r="T52" i="18"/>
  <c r="T70" i="31"/>
  <c r="W70" i="31"/>
  <c r="AA70" i="31"/>
  <c r="Z66" i="30"/>
  <c r="AD66" i="30"/>
  <c r="AA66" i="30"/>
  <c r="I66" i="30"/>
  <c r="M75" i="1"/>
  <c r="T55" i="18"/>
  <c r="T18" i="18"/>
  <c r="P68" i="29"/>
  <c r="AA68" i="29"/>
  <c r="I68" i="29"/>
  <c r="Y68" i="29"/>
  <c r="J68" i="29"/>
  <c r="Z68" i="29"/>
  <c r="G68" i="29"/>
  <c r="W68" i="29"/>
  <c r="L68" i="29"/>
  <c r="M68" i="29"/>
  <c r="N68" i="29"/>
  <c r="K68" i="29"/>
  <c r="AC68" i="29"/>
  <c r="AD68" i="29"/>
  <c r="AD76" i="29" s="1"/>
  <c r="E13" i="29" s="1"/>
  <c r="T68" i="29"/>
  <c r="AB68" i="29"/>
  <c r="Q68" i="29"/>
  <c r="R68" i="29"/>
  <c r="O68" i="29"/>
  <c r="AA67" i="28"/>
  <c r="K67" i="28"/>
  <c r="V67" i="28"/>
  <c r="X67" i="28"/>
  <c r="U67" i="28"/>
  <c r="T67" i="28"/>
  <c r="L67" i="28"/>
  <c r="AB67" i="28"/>
  <c r="Q67" i="28"/>
  <c r="G67" i="28"/>
  <c r="R67" i="28"/>
  <c r="P67" i="28"/>
  <c r="W67" i="28"/>
  <c r="M67" i="28"/>
  <c r="S67" i="28"/>
  <c r="AD67" i="28"/>
  <c r="N67" i="28"/>
  <c r="H67" i="28"/>
  <c r="Y67" i="28"/>
  <c r="V69" i="26"/>
  <c r="H69" i="26"/>
  <c r="I69" i="26"/>
  <c r="Y69" i="26"/>
  <c r="O69" i="26"/>
  <c r="AD69" i="26"/>
  <c r="R69" i="26"/>
  <c r="Z69" i="26"/>
  <c r="X69" i="26"/>
  <c r="Q69" i="26"/>
  <c r="G69" i="26"/>
  <c r="W69" i="26"/>
  <c r="AB69" i="31"/>
  <c r="L69" i="31"/>
  <c r="V69" i="31"/>
  <c r="V76" i="31" s="1"/>
  <c r="E9" i="31" s="1"/>
  <c r="U69" i="31"/>
  <c r="G69" i="31"/>
  <c r="W69" i="31"/>
  <c r="I69" i="31"/>
  <c r="K69" i="31"/>
  <c r="T69" i="31"/>
  <c r="H69" i="31"/>
  <c r="J69" i="31"/>
  <c r="AD69" i="31"/>
  <c r="Y69" i="31"/>
  <c r="P69" i="31"/>
  <c r="N69" i="31"/>
  <c r="AA69" i="31"/>
  <c r="M69" i="31"/>
  <c r="AC69" i="31"/>
  <c r="O69" i="31"/>
  <c r="L67" i="30"/>
  <c r="M67" i="30"/>
  <c r="AC67" i="30"/>
  <c r="G67" i="30"/>
  <c r="W67" i="30"/>
  <c r="AD67" i="30"/>
  <c r="AD76" i="30" s="1"/>
  <c r="E13" i="30" s="1"/>
  <c r="T67" i="30"/>
  <c r="P67" i="30"/>
  <c r="K67" i="30"/>
  <c r="N67" i="30"/>
  <c r="R67" i="30"/>
  <c r="Q67" i="30"/>
  <c r="AB67" i="30"/>
  <c r="U67" i="30"/>
  <c r="O67" i="30"/>
  <c r="V67" i="24"/>
  <c r="H67" i="24"/>
  <c r="Q67" i="24"/>
  <c r="K67" i="24"/>
  <c r="N67" i="24"/>
  <c r="X67" i="24"/>
  <c r="P67" i="24"/>
  <c r="Z67" i="24"/>
  <c r="I67" i="24"/>
  <c r="Y67" i="24"/>
  <c r="S67" i="24"/>
  <c r="V70" i="25"/>
  <c r="AC70" i="25"/>
  <c r="T70" i="25"/>
  <c r="K70" i="28"/>
  <c r="Q69" i="31"/>
  <c r="Q76" i="31" s="1"/>
  <c r="D7" i="31" s="1"/>
  <c r="U66" i="27"/>
  <c r="V66" i="27"/>
  <c r="Y66" i="27"/>
  <c r="X66" i="27"/>
  <c r="O66" i="27"/>
  <c r="Z66" i="27"/>
  <c r="L64" i="1"/>
  <c r="I70" i="1"/>
  <c r="I74" i="1"/>
  <c r="N61" i="1"/>
  <c r="M69" i="1"/>
  <c r="H75" i="1"/>
  <c r="M61" i="1"/>
  <c r="G73" i="1"/>
  <c r="G67" i="1"/>
  <c r="H70" i="1"/>
  <c r="T66" i="27"/>
  <c r="I66" i="27"/>
  <c r="J66" i="27"/>
  <c r="M66" i="27"/>
  <c r="G66" i="27"/>
  <c r="H60" i="1"/>
  <c r="H68" i="1"/>
  <c r="O66" i="1"/>
  <c r="F69" i="1"/>
  <c r="F65" i="1"/>
  <c r="F61" i="1"/>
  <c r="I64" i="1"/>
  <c r="G77" i="1"/>
  <c r="G61" i="1"/>
  <c r="P65" i="1"/>
  <c r="C77" i="1"/>
  <c r="Q69" i="1"/>
  <c r="P60" i="1"/>
  <c r="T4" i="18"/>
  <c r="L60" i="1"/>
  <c r="Q59" i="1"/>
  <c r="F73" i="1"/>
  <c r="N76" i="1"/>
  <c r="N66" i="1"/>
  <c r="G68" i="1"/>
  <c r="Q61" i="1"/>
  <c r="I72" i="1"/>
  <c r="I76" i="1"/>
  <c r="O75" i="1"/>
  <c r="O67" i="1"/>
  <c r="O59" i="1"/>
  <c r="F71" i="1"/>
  <c r="F75" i="1"/>
  <c r="N68" i="1"/>
  <c r="N74" i="1"/>
  <c r="N62" i="1"/>
  <c r="L70" i="1"/>
  <c r="Q74" i="1"/>
  <c r="Q66" i="1"/>
  <c r="P70" i="1"/>
  <c r="C74" i="1"/>
  <c r="P77" i="1"/>
  <c r="C75" i="1"/>
  <c r="L65" i="1"/>
  <c r="H63" i="1"/>
  <c r="O70" i="1"/>
  <c r="H65" i="1"/>
  <c r="Q75" i="1"/>
  <c r="C76" i="1"/>
  <c r="I73" i="1"/>
  <c r="O73" i="1"/>
  <c r="O65" i="1"/>
  <c r="I77" i="1"/>
  <c r="F68" i="1"/>
  <c r="F64" i="1"/>
  <c r="F60" i="1"/>
  <c r="N60" i="1"/>
  <c r="M76" i="1"/>
  <c r="M68" i="1"/>
  <c r="M60" i="1"/>
  <c r="L63" i="1"/>
  <c r="Q72" i="1"/>
  <c r="Q64" i="1"/>
  <c r="G69" i="1"/>
  <c r="G66" i="1"/>
  <c r="G64" i="1"/>
  <c r="G60" i="1"/>
  <c r="P67" i="1"/>
  <c r="P63" i="1"/>
  <c r="N70" i="1"/>
  <c r="I66" i="1"/>
  <c r="G74" i="1"/>
  <c r="H69" i="1"/>
  <c r="O68" i="1"/>
  <c r="O77" i="1"/>
  <c r="O63" i="1"/>
  <c r="M74" i="1"/>
  <c r="L76" i="1"/>
  <c r="L61" i="1"/>
  <c r="Q70" i="1"/>
  <c r="Q62" i="1"/>
  <c r="G63" i="1"/>
  <c r="G59" i="1"/>
  <c r="P69" i="1"/>
  <c r="P73" i="1"/>
  <c r="P61" i="1"/>
  <c r="L74" i="1"/>
  <c r="O60" i="1"/>
  <c r="I63" i="1"/>
  <c r="I71" i="1"/>
  <c r="F70" i="1"/>
  <c r="F74" i="1"/>
  <c r="N65" i="1"/>
  <c r="M72" i="1"/>
  <c r="Q68" i="1"/>
  <c r="Q60" i="1"/>
  <c r="P59" i="1"/>
  <c r="G76" i="1"/>
  <c r="M65" i="1"/>
  <c r="H61" i="1"/>
  <c r="I61" i="1"/>
  <c r="T36" i="18"/>
  <c r="T8" i="18"/>
  <c r="T16" i="18"/>
  <c r="T23" i="18"/>
  <c r="T26" i="18"/>
  <c r="T38" i="18"/>
  <c r="T47" i="18"/>
  <c r="T22" i="18"/>
  <c r="T5" i="18"/>
  <c r="T19" i="18"/>
  <c r="T29" i="18"/>
  <c r="T15" i="18"/>
  <c r="T12" i="18"/>
  <c r="T34" i="18"/>
  <c r="T31" i="18"/>
  <c r="T30" i="18"/>
  <c r="T35" i="18"/>
  <c r="T28" i="18"/>
  <c r="I75" i="1"/>
  <c r="O74" i="1"/>
  <c r="T33" i="18"/>
  <c r="T6" i="18"/>
  <c r="AA69" i="28"/>
  <c r="K69" i="28"/>
  <c r="V69" i="28"/>
  <c r="X69" i="28"/>
  <c r="U69" i="28"/>
  <c r="T69" i="28"/>
  <c r="L69" i="28"/>
  <c r="W69" i="28"/>
  <c r="G69" i="28"/>
  <c r="R69" i="28"/>
  <c r="P69" i="28"/>
  <c r="M69" i="28"/>
  <c r="AB69" i="28"/>
  <c r="S69" i="28"/>
  <c r="AD69" i="28"/>
  <c r="N69" i="28"/>
  <c r="H69" i="28"/>
  <c r="Y69" i="28"/>
  <c r="P68" i="27"/>
  <c r="M68" i="27"/>
  <c r="AC68" i="27"/>
  <c r="V68" i="27"/>
  <c r="O68" i="27"/>
  <c r="L68" i="27"/>
  <c r="T68" i="27"/>
  <c r="X68" i="27"/>
  <c r="U68" i="27"/>
  <c r="N68" i="27"/>
  <c r="AD68" i="27"/>
  <c r="G68" i="27"/>
  <c r="W68" i="27"/>
  <c r="V67" i="26"/>
  <c r="H67" i="26"/>
  <c r="M67" i="26"/>
  <c r="AC67" i="26"/>
  <c r="O67" i="26"/>
  <c r="AD67" i="26"/>
  <c r="L67" i="26"/>
  <c r="T67" i="26"/>
  <c r="N67" i="26"/>
  <c r="O68" i="23"/>
  <c r="AC68" i="23"/>
  <c r="M68" i="23"/>
  <c r="L68" i="23"/>
  <c r="X68" i="23"/>
  <c r="W70" i="24"/>
  <c r="G70" i="24"/>
  <c r="G76" i="24" s="1"/>
  <c r="D2" i="24" s="1"/>
  <c r="F3" i="19" s="1"/>
  <c r="U70" i="24"/>
  <c r="AA70" i="24"/>
  <c r="AD70" i="24"/>
  <c r="N70" i="24"/>
  <c r="S69" i="25"/>
  <c r="V69" i="25"/>
  <c r="AC69" i="25"/>
  <c r="M69" i="25"/>
  <c r="AA69" i="25"/>
  <c r="L69" i="25"/>
  <c r="X69" i="25"/>
  <c r="P69" i="25"/>
  <c r="K67" i="26"/>
  <c r="U67" i="26"/>
  <c r="X67" i="26"/>
  <c r="J68" i="27"/>
  <c r="H68" i="27"/>
  <c r="I69" i="28"/>
  <c r="O69" i="28"/>
  <c r="Y66" i="30"/>
  <c r="G70" i="31"/>
  <c r="T54" i="18"/>
  <c r="AB67" i="32"/>
  <c r="AB76" i="32" s="1"/>
  <c r="E12" i="32" s="1"/>
  <c r="S67" i="32"/>
  <c r="AD67" i="32"/>
  <c r="N67" i="32"/>
  <c r="H67" i="32"/>
  <c r="Y67" i="32"/>
  <c r="L67" i="32"/>
  <c r="O67" i="32"/>
  <c r="O76" i="32" s="1"/>
  <c r="D6" i="32" s="1"/>
  <c r="Z67" i="32"/>
  <c r="J67" i="32"/>
  <c r="AC67" i="32"/>
  <c r="I67" i="32"/>
  <c r="AA67" i="32"/>
  <c r="K67" i="32"/>
  <c r="V67" i="32"/>
  <c r="X67" i="32"/>
  <c r="U67" i="32"/>
  <c r="T67" i="32"/>
  <c r="O61" i="1"/>
  <c r="T41" i="18"/>
  <c r="K68" i="23"/>
  <c r="Y68" i="23"/>
  <c r="I68" i="23"/>
  <c r="I76" i="23" s="1"/>
  <c r="D3" i="23" s="1"/>
  <c r="AA68" i="23"/>
  <c r="AD68" i="23"/>
  <c r="V68" i="23"/>
  <c r="Z68" i="23"/>
  <c r="Z70" i="24"/>
  <c r="H70" i="24"/>
  <c r="V76" i="24"/>
  <c r="E9" i="24" s="1"/>
  <c r="O69" i="25"/>
  <c r="R69" i="25"/>
  <c r="Y69" i="25"/>
  <c r="I69" i="25"/>
  <c r="G67" i="26"/>
  <c r="Q67" i="26"/>
  <c r="J67" i="26"/>
  <c r="AB67" i="26"/>
  <c r="S68" i="27"/>
  <c r="Y68" i="27"/>
  <c r="AB68" i="27"/>
  <c r="AC69" i="28"/>
  <c r="T40" i="18"/>
  <c r="L82" i="1"/>
  <c r="S82" i="1" s="1"/>
  <c r="T61" i="18"/>
  <c r="L71" i="1"/>
  <c r="T51" i="18"/>
  <c r="L69" i="1"/>
  <c r="T49" i="18"/>
  <c r="L59" i="1"/>
  <c r="T39" i="18"/>
  <c r="T25" i="18"/>
  <c r="T9" i="18"/>
  <c r="P76" i="1"/>
  <c r="T56" i="18"/>
  <c r="P64" i="1"/>
  <c r="T44" i="18"/>
  <c r="T20" i="18"/>
  <c r="T11" i="18"/>
  <c r="T17" i="18"/>
  <c r="T21" i="18"/>
  <c r="J69" i="28"/>
  <c r="F67" i="1"/>
  <c r="F63" i="1"/>
  <c r="F59" i="1"/>
  <c r="U70" i="6"/>
  <c r="Y70" i="6"/>
  <c r="AC70" i="6"/>
  <c r="V70" i="6"/>
  <c r="Z70" i="6"/>
  <c r="AD70" i="6"/>
  <c r="W70" i="6"/>
  <c r="T70" i="6"/>
  <c r="X70" i="6"/>
  <c r="AB70" i="6"/>
  <c r="S70" i="6"/>
  <c r="AA70" i="6"/>
  <c r="T46" i="18"/>
  <c r="L66" i="1"/>
  <c r="F72" i="1"/>
  <c r="F76" i="1"/>
  <c r="R70" i="31"/>
  <c r="L70" i="31"/>
  <c r="P70" i="31"/>
  <c r="I70" i="31"/>
  <c r="Y70" i="31"/>
  <c r="K70" i="31"/>
  <c r="J70" i="31"/>
  <c r="J76" i="31" s="1"/>
  <c r="E3" i="31" s="1"/>
  <c r="Z70" i="31"/>
  <c r="AB70" i="31"/>
  <c r="N70" i="31"/>
  <c r="AD70" i="31"/>
  <c r="M70" i="31"/>
  <c r="AC70" i="31"/>
  <c r="O70" i="31"/>
  <c r="H70" i="31"/>
  <c r="X70" i="31"/>
  <c r="Q70" i="31"/>
  <c r="S70" i="31"/>
  <c r="V66" i="30"/>
  <c r="T66" i="30"/>
  <c r="J66" i="30"/>
  <c r="M66" i="30"/>
  <c r="AC66" i="30"/>
  <c r="S66" i="30"/>
  <c r="N66" i="30"/>
  <c r="H66" i="30"/>
  <c r="H76" i="30" s="1"/>
  <c r="E2" i="30" s="1"/>
  <c r="Q66" i="30"/>
  <c r="G66" i="30"/>
  <c r="W66" i="30"/>
  <c r="W76" i="30" s="1"/>
  <c r="D10" i="30" s="1"/>
  <c r="X66" i="30"/>
  <c r="L66" i="30"/>
  <c r="AB66" i="30"/>
  <c r="P66" i="30"/>
  <c r="R66" i="30"/>
  <c r="U66" i="30"/>
  <c r="K66" i="30"/>
  <c r="T10" i="18"/>
  <c r="N73" i="1"/>
  <c r="T53" i="18"/>
  <c r="T37" i="18"/>
  <c r="T14" i="18"/>
  <c r="T2" i="18"/>
  <c r="M70" i="1"/>
  <c r="T50" i="18"/>
  <c r="M62" i="1"/>
  <c r="T42" i="18"/>
  <c r="T32" i="18"/>
  <c r="T27" i="18"/>
  <c r="T3" i="18"/>
  <c r="G71" i="1"/>
  <c r="G65" i="1"/>
  <c r="U67" i="6"/>
  <c r="Y67" i="6"/>
  <c r="AC67" i="6"/>
  <c r="V67" i="6"/>
  <c r="Z67" i="6"/>
  <c r="AD67" i="6"/>
  <c r="S67" i="6"/>
  <c r="AA67" i="6"/>
  <c r="T67" i="6"/>
  <c r="AB67" i="6"/>
  <c r="W67" i="6"/>
  <c r="X67" i="6"/>
  <c r="T59" i="18"/>
  <c r="U66" i="6"/>
  <c r="Y66" i="6"/>
  <c r="AC66" i="6"/>
  <c r="V66" i="6"/>
  <c r="Z66" i="6"/>
  <c r="AD66" i="6"/>
  <c r="W66" i="6"/>
  <c r="T66" i="6"/>
  <c r="AB66" i="6"/>
  <c r="X66" i="6"/>
  <c r="S66" i="6"/>
  <c r="AA66" i="6"/>
  <c r="T60" i="18"/>
  <c r="S81" i="1"/>
  <c r="T58" i="18"/>
  <c r="N79" i="1"/>
  <c r="S79" i="1" s="1"/>
  <c r="S80" i="1"/>
  <c r="T57" i="18"/>
  <c r="S78" i="1"/>
  <c r="J55" i="18"/>
  <c r="I55" i="18" s="1"/>
  <c r="AM47" i="32"/>
  <c r="AM48" i="31"/>
  <c r="AM43" i="31"/>
  <c r="AM41" i="31"/>
  <c r="T76" i="31"/>
  <c r="E8" i="31" s="1"/>
  <c r="AM29" i="31"/>
  <c r="S76" i="30"/>
  <c r="D8" i="30" s="1"/>
  <c r="AM45" i="30"/>
  <c r="X76" i="29"/>
  <c r="E10" i="29" s="1"/>
  <c r="AM41" i="29"/>
  <c r="AM51" i="29"/>
  <c r="AM26" i="29"/>
  <c r="AM22" i="27"/>
  <c r="AM18" i="27"/>
  <c r="AA76" i="27"/>
  <c r="D12" i="27" s="1"/>
  <c r="I12" i="17" s="1"/>
  <c r="AM45" i="27"/>
  <c r="AM35" i="27"/>
  <c r="AM26" i="27"/>
  <c r="AB76" i="27"/>
  <c r="E12" i="27" s="1"/>
  <c r="AM48" i="25"/>
  <c r="AM26" i="25"/>
  <c r="AM28" i="25"/>
  <c r="AM30" i="25"/>
  <c r="AM44" i="25"/>
  <c r="AM29" i="25"/>
  <c r="AM30" i="24"/>
  <c r="AM51" i="24"/>
  <c r="AM47" i="24"/>
  <c r="O76" i="24"/>
  <c r="D6" i="24" s="1"/>
  <c r="AM38" i="24"/>
  <c r="X76" i="23"/>
  <c r="E10" i="23" s="1"/>
  <c r="AM48" i="23"/>
  <c r="AM20" i="23"/>
  <c r="AA76" i="2"/>
  <c r="D12" i="2" s="1"/>
  <c r="U76" i="2"/>
  <c r="D9" i="2" s="1"/>
  <c r="X76" i="2"/>
  <c r="E10" i="2" s="1"/>
  <c r="AC76" i="2"/>
  <c r="D13" i="2" s="1"/>
  <c r="AD76" i="2"/>
  <c r="E13" i="2" s="1"/>
  <c r="Y76" i="2"/>
  <c r="D11" i="2" s="1"/>
  <c r="T76" i="2"/>
  <c r="E8" i="2" s="1"/>
  <c r="Z76" i="2"/>
  <c r="E11" i="2" s="1"/>
  <c r="AB76" i="2"/>
  <c r="E12" i="2" s="1"/>
  <c r="V76" i="2"/>
  <c r="E9" i="2" s="1"/>
  <c r="W76" i="2"/>
  <c r="D10" i="2" s="1"/>
  <c r="AB45" i="21"/>
  <c r="AA45" i="21"/>
  <c r="F45" i="21"/>
  <c r="Q45" i="21" s="1"/>
  <c r="AB44" i="21"/>
  <c r="AA44" i="21"/>
  <c r="F44" i="21"/>
  <c r="M44" i="21" s="1"/>
  <c r="AB43" i="21"/>
  <c r="AA43" i="21"/>
  <c r="F43" i="21"/>
  <c r="K43" i="21" s="1"/>
  <c r="AB42" i="21"/>
  <c r="AA42" i="21"/>
  <c r="L42" i="21"/>
  <c r="F42" i="21"/>
  <c r="AB41" i="21"/>
  <c r="AA41" i="21"/>
  <c r="F41" i="21"/>
  <c r="AB40" i="21"/>
  <c r="AA40" i="21"/>
  <c r="J40" i="21"/>
  <c r="F40" i="21"/>
  <c r="I40" i="21" s="1"/>
  <c r="AB39" i="21"/>
  <c r="AA39" i="21"/>
  <c r="L39" i="21"/>
  <c r="F39" i="21"/>
  <c r="AB38" i="21"/>
  <c r="AA38" i="21"/>
  <c r="J38" i="21"/>
  <c r="F38" i="21"/>
  <c r="AB37" i="21"/>
  <c r="AA37" i="21"/>
  <c r="N37" i="21"/>
  <c r="L37" i="21"/>
  <c r="F37" i="21"/>
  <c r="AB36" i="21"/>
  <c r="AA36" i="21"/>
  <c r="L36" i="21"/>
  <c r="F36" i="21"/>
  <c r="M36" i="21" s="1"/>
  <c r="AB35" i="21"/>
  <c r="AA35" i="21"/>
  <c r="N35" i="21"/>
  <c r="F35" i="21"/>
  <c r="Q35" i="21" s="1"/>
  <c r="AB34" i="21"/>
  <c r="AA34" i="21"/>
  <c r="R34" i="21"/>
  <c r="H34" i="21"/>
  <c r="F34" i="21"/>
  <c r="I34" i="21" s="1"/>
  <c r="AB33" i="21"/>
  <c r="AA33" i="21"/>
  <c r="F33" i="21"/>
  <c r="K33" i="21" s="1"/>
  <c r="AB32" i="21"/>
  <c r="AA32" i="21"/>
  <c r="F32" i="21"/>
  <c r="AB31" i="21"/>
  <c r="AA31" i="21"/>
  <c r="R31" i="21"/>
  <c r="F31" i="21"/>
  <c r="G31" i="21" s="1"/>
  <c r="AB30" i="21"/>
  <c r="AA30" i="21"/>
  <c r="F30" i="21"/>
  <c r="AB29" i="21"/>
  <c r="AA29" i="21"/>
  <c r="R29" i="21"/>
  <c r="H29" i="21"/>
  <c r="F29" i="21"/>
  <c r="G29" i="21" s="1"/>
  <c r="AB28" i="21"/>
  <c r="AA28" i="21"/>
  <c r="H28" i="21"/>
  <c r="F28" i="21"/>
  <c r="Q28" i="21" s="1"/>
  <c r="AB27" i="21"/>
  <c r="AA27" i="21"/>
  <c r="J27" i="21"/>
  <c r="H27" i="21"/>
  <c r="F27" i="21"/>
  <c r="AB26" i="21"/>
  <c r="AA26" i="21"/>
  <c r="N26" i="21"/>
  <c r="F26" i="21"/>
  <c r="M26" i="21" s="1"/>
  <c r="AB25" i="21"/>
  <c r="AA25" i="21"/>
  <c r="J25" i="21"/>
  <c r="F25" i="21"/>
  <c r="AB24" i="21"/>
  <c r="AA24" i="21"/>
  <c r="J24" i="21"/>
  <c r="F24" i="21"/>
  <c r="I24" i="21" s="1"/>
  <c r="AB23" i="21"/>
  <c r="AA23" i="21"/>
  <c r="L23" i="21"/>
  <c r="F23" i="21"/>
  <c r="AB22" i="21"/>
  <c r="AA22" i="21"/>
  <c r="F22" i="21"/>
  <c r="K22" i="21" s="1"/>
  <c r="AB21" i="21"/>
  <c r="AA21" i="21"/>
  <c r="F21" i="21"/>
  <c r="AB20" i="21"/>
  <c r="AA20" i="21"/>
  <c r="H20" i="21"/>
  <c r="F20" i="21"/>
  <c r="AB19" i="21"/>
  <c r="AA19" i="21"/>
  <c r="R19" i="21"/>
  <c r="J19" i="21"/>
  <c r="F19" i="21"/>
  <c r="N19" i="21"/>
  <c r="AB18" i="21"/>
  <c r="AA18" i="21"/>
  <c r="AC18" i="21" s="1"/>
  <c r="H18" i="21"/>
  <c r="F18" i="21"/>
  <c r="G18" i="21" s="1"/>
  <c r="AB17" i="21"/>
  <c r="AA17" i="21"/>
  <c r="J17" i="21"/>
  <c r="F17" i="21"/>
  <c r="Q17" i="21" s="1"/>
  <c r="AB16" i="21"/>
  <c r="AA16" i="21"/>
  <c r="L16" i="21"/>
  <c r="F16" i="21"/>
  <c r="G16" i="21" s="1"/>
  <c r="AB15" i="21"/>
  <c r="AA15" i="21"/>
  <c r="N15" i="21"/>
  <c r="F15" i="21"/>
  <c r="I15" i="21" s="1"/>
  <c r="AB14" i="21"/>
  <c r="AA14" i="21"/>
  <c r="L14" i="21"/>
  <c r="H14" i="21"/>
  <c r="F14" i="21"/>
  <c r="G14" i="21" s="1"/>
  <c r="AB13" i="21"/>
  <c r="AA13" i="21"/>
  <c r="F13" i="21"/>
  <c r="G13" i="21" s="1"/>
  <c r="AB12" i="21"/>
  <c r="AA12" i="21"/>
  <c r="J12" i="21"/>
  <c r="F12" i="21"/>
  <c r="G12" i="21" s="1"/>
  <c r="AB11" i="21"/>
  <c r="AA11" i="21"/>
  <c r="L11" i="21"/>
  <c r="H11" i="21"/>
  <c r="F11" i="21"/>
  <c r="O11" i="21" s="1"/>
  <c r="AB10" i="21"/>
  <c r="AA10" i="21"/>
  <c r="R10" i="21"/>
  <c r="N10" i="21"/>
  <c r="J10" i="21"/>
  <c r="F10" i="21"/>
  <c r="G10" i="21" s="1"/>
  <c r="R39" i="21"/>
  <c r="P33" i="21"/>
  <c r="K45" i="21"/>
  <c r="J15" i="21"/>
  <c r="D1" i="21"/>
  <c r="D4" i="20"/>
  <c r="D3" i="20"/>
  <c r="D1" i="20"/>
  <c r="B3" i="20"/>
  <c r="B4" i="20"/>
  <c r="B5" i="20"/>
  <c r="B6" i="20"/>
  <c r="B7" i="20"/>
  <c r="B2" i="20"/>
  <c r="C10" i="20"/>
  <c r="C11" i="20"/>
  <c r="C12" i="20"/>
  <c r="C13" i="20"/>
  <c r="C14" i="20"/>
  <c r="C15" i="20"/>
  <c r="C16" i="20"/>
  <c r="C17" i="20"/>
  <c r="C18" i="20"/>
  <c r="C19" i="20"/>
  <c r="C20" i="20"/>
  <c r="C21" i="20"/>
  <c r="C22" i="20"/>
  <c r="C23" i="20"/>
  <c r="C24" i="20"/>
  <c r="C25" i="20"/>
  <c r="C26" i="20"/>
  <c r="C27" i="20"/>
  <c r="C28" i="20"/>
  <c r="C29" i="20"/>
  <c r="C30" i="20"/>
  <c r="C31" i="20"/>
  <c r="C32" i="20"/>
  <c r="C33" i="20"/>
  <c r="C34" i="20"/>
  <c r="C35" i="20"/>
  <c r="C36" i="20"/>
  <c r="C37" i="20"/>
  <c r="C38" i="20"/>
  <c r="C39" i="20"/>
  <c r="C40" i="20"/>
  <c r="C41" i="20"/>
  <c r="C42" i="20"/>
  <c r="C43" i="20"/>
  <c r="C44" i="20"/>
  <c r="C45" i="20"/>
  <c r="B11" i="20"/>
  <c r="B12" i="20"/>
  <c r="B13" i="20"/>
  <c r="B14" i="20"/>
  <c r="B15" i="20"/>
  <c r="B16" i="20"/>
  <c r="B17" i="20"/>
  <c r="B18" i="20"/>
  <c r="B19" i="20"/>
  <c r="B20" i="20"/>
  <c r="B21" i="20"/>
  <c r="B22" i="20"/>
  <c r="B23" i="20"/>
  <c r="B24" i="20"/>
  <c r="B25" i="20"/>
  <c r="B26" i="20"/>
  <c r="B27" i="20"/>
  <c r="B28" i="20"/>
  <c r="B29" i="20"/>
  <c r="B30" i="20"/>
  <c r="B31" i="20"/>
  <c r="B32" i="20"/>
  <c r="B33" i="20"/>
  <c r="B34" i="20"/>
  <c r="B35" i="20"/>
  <c r="B36" i="20"/>
  <c r="B37" i="20"/>
  <c r="B38" i="20"/>
  <c r="B39" i="20"/>
  <c r="B40" i="20"/>
  <c r="B41" i="20"/>
  <c r="B42" i="20"/>
  <c r="B43" i="20"/>
  <c r="B44" i="20"/>
  <c r="B45" i="20"/>
  <c r="B10" i="20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B46" i="6"/>
  <c r="B47" i="6"/>
  <c r="B48" i="6"/>
  <c r="B49" i="6"/>
  <c r="B50" i="6"/>
  <c r="B51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C46" i="6"/>
  <c r="C47" i="6"/>
  <c r="C48" i="6"/>
  <c r="C49" i="6"/>
  <c r="C50" i="6"/>
  <c r="C51" i="6"/>
  <c r="Z46" i="6" l="1"/>
  <c r="S46" i="6"/>
  <c r="AD46" i="6"/>
  <c r="T46" i="6"/>
  <c r="U46" i="6"/>
  <c r="V46" i="6"/>
  <c r="W46" i="6"/>
  <c r="X46" i="6"/>
  <c r="Y46" i="6"/>
  <c r="AC46" i="6"/>
  <c r="AB46" i="6"/>
  <c r="AA46" i="6"/>
  <c r="S76" i="31"/>
  <c r="D8" i="31" s="1"/>
  <c r="V76" i="29"/>
  <c r="E9" i="29" s="1"/>
  <c r="L76" i="31"/>
  <c r="E4" i="31" s="1"/>
  <c r="T76" i="23"/>
  <c r="E8" i="23" s="1"/>
  <c r="AC76" i="30"/>
  <c r="D13" i="30" s="1"/>
  <c r="G76" i="25"/>
  <c r="D2" i="25" s="1"/>
  <c r="G3" i="19" s="1"/>
  <c r="Z50" i="6"/>
  <c r="V50" i="6"/>
  <c r="X50" i="6"/>
  <c r="Y50" i="6"/>
  <c r="AC50" i="6"/>
  <c r="AD50" i="6"/>
  <c r="S50" i="6"/>
  <c r="T50" i="6"/>
  <c r="U50" i="6"/>
  <c r="W50" i="6"/>
  <c r="AB50" i="6"/>
  <c r="AA50" i="6"/>
  <c r="X49" i="6"/>
  <c r="T49" i="6"/>
  <c r="V49" i="6"/>
  <c r="Y49" i="6"/>
  <c r="Z49" i="6"/>
  <c r="AC49" i="6"/>
  <c r="AD49" i="6"/>
  <c r="S49" i="6"/>
  <c r="U49" i="6"/>
  <c r="W49" i="6"/>
  <c r="AB49" i="6"/>
  <c r="AA49" i="6"/>
  <c r="V48" i="6"/>
  <c r="T48" i="6"/>
  <c r="W48" i="6"/>
  <c r="X48" i="6"/>
  <c r="Y48" i="6"/>
  <c r="Z48" i="6"/>
  <c r="AC48" i="6"/>
  <c r="AD48" i="6"/>
  <c r="S48" i="6"/>
  <c r="U48" i="6"/>
  <c r="AB48" i="6"/>
  <c r="AA48" i="6"/>
  <c r="T47" i="6"/>
  <c r="AC47" i="6"/>
  <c r="AD47" i="6"/>
  <c r="S47" i="6"/>
  <c r="U47" i="6"/>
  <c r="V47" i="6"/>
  <c r="W47" i="6"/>
  <c r="X47" i="6"/>
  <c r="Y47" i="6"/>
  <c r="Z47" i="6"/>
  <c r="AB47" i="6"/>
  <c r="AA47" i="6"/>
  <c r="Q76" i="26"/>
  <c r="D7" i="26" s="1"/>
  <c r="W45" i="6"/>
  <c r="X45" i="6"/>
  <c r="Z45" i="6"/>
  <c r="T45" i="6"/>
  <c r="Y45" i="6"/>
  <c r="S45" i="6"/>
  <c r="U45" i="6"/>
  <c r="AC45" i="6"/>
  <c r="AD45" i="6"/>
  <c r="V45" i="6"/>
  <c r="AA45" i="6"/>
  <c r="AB45" i="6"/>
  <c r="S43" i="6"/>
  <c r="T43" i="6"/>
  <c r="Y43" i="6"/>
  <c r="AD43" i="6"/>
  <c r="U43" i="6"/>
  <c r="V43" i="6"/>
  <c r="AC43" i="6"/>
  <c r="Z43" i="6"/>
  <c r="W43" i="6"/>
  <c r="X43" i="6"/>
  <c r="AA43" i="6"/>
  <c r="AB43" i="6"/>
  <c r="T76" i="29"/>
  <c r="E8" i="29" s="1"/>
  <c r="T42" i="6"/>
  <c r="Z42" i="6"/>
  <c r="V42" i="6"/>
  <c r="S42" i="6"/>
  <c r="W42" i="6"/>
  <c r="X42" i="6"/>
  <c r="Y42" i="6"/>
  <c r="AC42" i="6"/>
  <c r="AD42" i="6"/>
  <c r="U42" i="6"/>
  <c r="AA42" i="6"/>
  <c r="AB42" i="6"/>
  <c r="AC41" i="6"/>
  <c r="AD41" i="6"/>
  <c r="X41" i="6"/>
  <c r="U41" i="6"/>
  <c r="Y41" i="6"/>
  <c r="V41" i="6"/>
  <c r="W41" i="6"/>
  <c r="S41" i="6"/>
  <c r="T41" i="6"/>
  <c r="Z41" i="6"/>
  <c r="AA41" i="6"/>
  <c r="AB41" i="6"/>
  <c r="Z76" i="23"/>
  <c r="E11" i="23" s="1"/>
  <c r="Q76" i="32"/>
  <c r="D7" i="32" s="1"/>
  <c r="N7" i="17" s="1"/>
  <c r="R76" i="23"/>
  <c r="E7" i="23" s="1"/>
  <c r="Q76" i="25"/>
  <c r="D7" i="25" s="1"/>
  <c r="F7" i="17" s="1"/>
  <c r="U44" i="6"/>
  <c r="X44" i="6"/>
  <c r="Z44" i="6"/>
  <c r="V44" i="6"/>
  <c r="S44" i="6"/>
  <c r="T44" i="6"/>
  <c r="W44" i="6"/>
  <c r="AD44" i="6"/>
  <c r="Y44" i="6"/>
  <c r="AC44" i="6"/>
  <c r="AB44" i="6"/>
  <c r="AA44" i="6"/>
  <c r="Q76" i="30"/>
  <c r="D7" i="30" s="1"/>
  <c r="O76" i="30"/>
  <c r="D6" i="30" s="1"/>
  <c r="L6" i="17" s="1"/>
  <c r="AD38" i="6"/>
  <c r="V38" i="6"/>
  <c r="W38" i="6"/>
  <c r="AC38" i="6"/>
  <c r="S38" i="6"/>
  <c r="T38" i="6"/>
  <c r="U38" i="6"/>
  <c r="X38" i="6"/>
  <c r="Y38" i="6"/>
  <c r="Z38" i="6"/>
  <c r="AA38" i="6"/>
  <c r="AB38" i="6"/>
  <c r="Z37" i="6"/>
  <c r="U37" i="6"/>
  <c r="V37" i="6"/>
  <c r="X37" i="6"/>
  <c r="Y37" i="6"/>
  <c r="AC37" i="6"/>
  <c r="AD37" i="6"/>
  <c r="T37" i="6"/>
  <c r="S37" i="6"/>
  <c r="W37" i="6"/>
  <c r="AB37" i="6"/>
  <c r="AA37" i="6"/>
  <c r="K76" i="29"/>
  <c r="D4" i="29" s="1"/>
  <c r="K4" i="17" s="1"/>
  <c r="W76" i="23"/>
  <c r="D10" i="23" s="1"/>
  <c r="E10" i="19" s="1"/>
  <c r="Q76" i="29"/>
  <c r="D7" i="29" s="1"/>
  <c r="K7" i="17" s="1"/>
  <c r="O76" i="28"/>
  <c r="D6" i="28" s="1"/>
  <c r="J6" i="17" s="1"/>
  <c r="X36" i="6"/>
  <c r="T36" i="6"/>
  <c r="W36" i="6"/>
  <c r="Y36" i="6"/>
  <c r="Z36" i="6"/>
  <c r="AC36" i="6"/>
  <c r="AD36" i="6"/>
  <c r="S36" i="6"/>
  <c r="U36" i="6"/>
  <c r="V36" i="6"/>
  <c r="AA36" i="6"/>
  <c r="AB36" i="6"/>
  <c r="O76" i="23"/>
  <c r="D6" i="23" s="1"/>
  <c r="Q76" i="28"/>
  <c r="D7" i="28" s="1"/>
  <c r="P76" i="23"/>
  <c r="E6" i="23" s="1"/>
  <c r="I76" i="29"/>
  <c r="D3" i="29" s="1"/>
  <c r="K3" i="17" s="1"/>
  <c r="N76" i="32"/>
  <c r="E5" i="32" s="1"/>
  <c r="P76" i="29"/>
  <c r="E6" i="29" s="1"/>
  <c r="T40" i="6"/>
  <c r="Z40" i="6"/>
  <c r="AC40" i="6"/>
  <c r="AD40" i="6"/>
  <c r="U40" i="6"/>
  <c r="V40" i="6"/>
  <c r="W40" i="6"/>
  <c r="X40" i="6"/>
  <c r="Y40" i="6"/>
  <c r="S40" i="6"/>
  <c r="AA40" i="6"/>
  <c r="AB40" i="6"/>
  <c r="Z39" i="6"/>
  <c r="AC39" i="6"/>
  <c r="AD39" i="6"/>
  <c r="S39" i="6"/>
  <c r="T39" i="6"/>
  <c r="U39" i="6"/>
  <c r="V39" i="6"/>
  <c r="W39" i="6"/>
  <c r="X39" i="6"/>
  <c r="Y39" i="6"/>
  <c r="AB39" i="6"/>
  <c r="AA39" i="6"/>
  <c r="U76" i="26"/>
  <c r="D9" i="26" s="1"/>
  <c r="H9" i="19" s="1"/>
  <c r="X34" i="6"/>
  <c r="AD34" i="6"/>
  <c r="U34" i="6"/>
  <c r="V34" i="6"/>
  <c r="Y34" i="6"/>
  <c r="Z34" i="6"/>
  <c r="AC34" i="6"/>
  <c r="S34" i="6"/>
  <c r="T34" i="6"/>
  <c r="W34" i="6"/>
  <c r="AA34" i="6"/>
  <c r="AB34" i="6"/>
  <c r="V33" i="6"/>
  <c r="S33" i="6"/>
  <c r="U33" i="6"/>
  <c r="W33" i="6"/>
  <c r="X33" i="6"/>
  <c r="Y33" i="6"/>
  <c r="Z33" i="6"/>
  <c r="AC33" i="6"/>
  <c r="AD33" i="6"/>
  <c r="T33" i="6"/>
  <c r="AA33" i="6"/>
  <c r="AB33" i="6"/>
  <c r="AD76" i="24"/>
  <c r="E13" i="24" s="1"/>
  <c r="Y76" i="26"/>
  <c r="D11" i="26" s="1"/>
  <c r="T32" i="6"/>
  <c r="AC32" i="6"/>
  <c r="AD32" i="6"/>
  <c r="U32" i="6"/>
  <c r="V32" i="6"/>
  <c r="W32" i="6"/>
  <c r="X32" i="6"/>
  <c r="Y32" i="6"/>
  <c r="Z32" i="6"/>
  <c r="S32" i="6"/>
  <c r="AA32" i="6"/>
  <c r="AB32" i="6"/>
  <c r="Y31" i="6"/>
  <c r="S31" i="6"/>
  <c r="T31" i="6"/>
  <c r="U31" i="6"/>
  <c r="V31" i="6"/>
  <c r="AD31" i="6"/>
  <c r="W31" i="6"/>
  <c r="X31" i="6"/>
  <c r="Z31" i="6"/>
  <c r="AC31" i="6"/>
  <c r="AB31" i="6"/>
  <c r="AA31" i="6"/>
  <c r="M76" i="30"/>
  <c r="D5" i="30" s="1"/>
  <c r="L5" i="17" s="1"/>
  <c r="T76" i="32"/>
  <c r="E8" i="32" s="1"/>
  <c r="Q76" i="24"/>
  <c r="D7" i="24" s="1"/>
  <c r="F7" i="19" s="1"/>
  <c r="N76" i="27"/>
  <c r="E5" i="27" s="1"/>
  <c r="O76" i="31"/>
  <c r="D6" i="31" s="1"/>
  <c r="M6" i="17" s="1"/>
  <c r="P76" i="27"/>
  <c r="E6" i="27" s="1"/>
  <c r="Z35" i="6"/>
  <c r="U35" i="6"/>
  <c r="AC35" i="6"/>
  <c r="AD35" i="6"/>
  <c r="V35" i="6"/>
  <c r="S35" i="6"/>
  <c r="T35" i="6"/>
  <c r="W35" i="6"/>
  <c r="X35" i="6"/>
  <c r="Y35" i="6"/>
  <c r="AA35" i="6"/>
  <c r="AB35" i="6"/>
  <c r="AD76" i="26"/>
  <c r="E13" i="26" s="1"/>
  <c r="Q76" i="23"/>
  <c r="D7" i="23" s="1"/>
  <c r="E7" i="19" s="1"/>
  <c r="AC76" i="25"/>
  <c r="D13" i="25" s="1"/>
  <c r="F13" i="17" s="1"/>
  <c r="L76" i="23"/>
  <c r="E4" i="23" s="1"/>
  <c r="Y76" i="29"/>
  <c r="D11" i="29" s="1"/>
  <c r="M11" i="19" s="1"/>
  <c r="Y76" i="32"/>
  <c r="D11" i="32" s="1"/>
  <c r="N11" i="17" s="1"/>
  <c r="L76" i="24"/>
  <c r="E4" i="24" s="1"/>
  <c r="W76" i="25"/>
  <c r="D10" i="25" s="1"/>
  <c r="G10" i="19" s="1"/>
  <c r="P76" i="32"/>
  <c r="E6" i="32" s="1"/>
  <c r="N76" i="23"/>
  <c r="E5" i="23" s="1"/>
  <c r="O76" i="25"/>
  <c r="D6" i="25" s="1"/>
  <c r="G8" i="19" s="1"/>
  <c r="U76" i="32"/>
  <c r="D9" i="32" s="1"/>
  <c r="P9" i="19" s="1"/>
  <c r="W30" i="6"/>
  <c r="X30" i="6"/>
  <c r="Y30" i="6"/>
  <c r="S30" i="6"/>
  <c r="Z30" i="6"/>
  <c r="AC30" i="6"/>
  <c r="AD30" i="6"/>
  <c r="T30" i="6"/>
  <c r="V30" i="6"/>
  <c r="U30" i="6"/>
  <c r="AB30" i="6"/>
  <c r="AA30" i="6"/>
  <c r="K76" i="26"/>
  <c r="D4" i="26" s="1"/>
  <c r="G4" i="17" s="1"/>
  <c r="L76" i="27"/>
  <c r="E4" i="27" s="1"/>
  <c r="S28" i="6"/>
  <c r="T28" i="6"/>
  <c r="U28" i="6"/>
  <c r="V28" i="6"/>
  <c r="W28" i="6"/>
  <c r="X28" i="6"/>
  <c r="Y28" i="6"/>
  <c r="Z28" i="6"/>
  <c r="AD28" i="6"/>
  <c r="AC28" i="6"/>
  <c r="AB28" i="6"/>
  <c r="AA28" i="6"/>
  <c r="R76" i="32"/>
  <c r="E7" i="32" s="1"/>
  <c r="W76" i="32"/>
  <c r="D10" i="32" s="1"/>
  <c r="P10" i="19" s="1"/>
  <c r="S27" i="6"/>
  <c r="U27" i="6"/>
  <c r="V27" i="6"/>
  <c r="W27" i="6"/>
  <c r="Y27" i="6"/>
  <c r="T27" i="6"/>
  <c r="X27" i="6"/>
  <c r="Z27" i="6"/>
  <c r="AC27" i="6"/>
  <c r="AD27" i="6"/>
  <c r="AB27" i="6"/>
  <c r="AA27" i="6"/>
  <c r="U29" i="6"/>
  <c r="V29" i="6"/>
  <c r="W29" i="6"/>
  <c r="Y29" i="6"/>
  <c r="Z29" i="6"/>
  <c r="AD29" i="6"/>
  <c r="X29" i="6"/>
  <c r="AC29" i="6"/>
  <c r="T29" i="6"/>
  <c r="S29" i="6"/>
  <c r="AA29" i="6"/>
  <c r="AB29" i="6"/>
  <c r="AC26" i="6"/>
  <c r="AD26" i="6"/>
  <c r="W26" i="6"/>
  <c r="S26" i="6"/>
  <c r="T26" i="6"/>
  <c r="U26" i="6"/>
  <c r="V26" i="6"/>
  <c r="X26" i="6"/>
  <c r="Z26" i="6"/>
  <c r="Y26" i="6"/>
  <c r="AB26" i="6"/>
  <c r="AA26" i="6"/>
  <c r="D3" i="18"/>
  <c r="D2" i="18"/>
  <c r="D29" i="18"/>
  <c r="D24" i="18"/>
  <c r="D4" i="18"/>
  <c r="D31" i="18"/>
  <c r="D36" i="18"/>
  <c r="D48" i="18"/>
  <c r="D28" i="18"/>
  <c r="D18" i="18"/>
  <c r="D25" i="18"/>
  <c r="D43" i="18"/>
  <c r="D55" i="18"/>
  <c r="D30" i="18"/>
  <c r="D16" i="18"/>
  <c r="D44" i="18"/>
  <c r="D56" i="18"/>
  <c r="D33" i="18"/>
  <c r="D45" i="18"/>
  <c r="D26" i="18"/>
  <c r="D47" i="18"/>
  <c r="D22" i="18"/>
  <c r="D37" i="18"/>
  <c r="D49" i="18"/>
  <c r="D19" i="18"/>
  <c r="D11" i="18"/>
  <c r="D32" i="18"/>
  <c r="D38" i="18"/>
  <c r="D50" i="18"/>
  <c r="D7" i="18"/>
  <c r="D9" i="18"/>
  <c r="D17" i="18"/>
  <c r="D39" i="18"/>
  <c r="D51" i="18"/>
  <c r="D27" i="18"/>
  <c r="D23" i="18"/>
  <c r="D8" i="18"/>
  <c r="D40" i="18"/>
  <c r="D52" i="18"/>
  <c r="D21" i="18"/>
  <c r="D6" i="18"/>
  <c r="D10" i="18"/>
  <c r="D41" i="18"/>
  <c r="D53" i="18"/>
  <c r="D5" i="18"/>
  <c r="D12" i="18"/>
  <c r="D20" i="18"/>
  <c r="D42" i="18"/>
  <c r="D54" i="18"/>
  <c r="D13" i="18"/>
  <c r="D14" i="18"/>
  <c r="D15" i="18"/>
  <c r="D34" i="18"/>
  <c r="D46" i="18"/>
  <c r="D35" i="18"/>
  <c r="D57" i="18"/>
  <c r="D58" i="18"/>
  <c r="D61" i="18"/>
  <c r="D60" i="18"/>
  <c r="D59" i="18"/>
  <c r="G76" i="28"/>
  <c r="D2" i="28" s="1"/>
  <c r="L3" i="19" s="1"/>
  <c r="H76" i="25"/>
  <c r="E2" i="25" s="1"/>
  <c r="W76" i="28"/>
  <c r="D10" i="28" s="1"/>
  <c r="L10" i="19" s="1"/>
  <c r="M76" i="23"/>
  <c r="D5" i="23" s="1"/>
  <c r="D5" i="17" s="1"/>
  <c r="W76" i="27"/>
  <c r="D10" i="27" s="1"/>
  <c r="K10" i="19" s="1"/>
  <c r="AA76" i="32"/>
  <c r="D12" i="32" s="1"/>
  <c r="N12" i="17" s="1"/>
  <c r="R76" i="25"/>
  <c r="E7" i="25" s="1"/>
  <c r="T76" i="26"/>
  <c r="E8" i="26" s="1"/>
  <c r="R76" i="24"/>
  <c r="E7" i="24" s="1"/>
  <c r="S76" i="23"/>
  <c r="D8" i="23" s="1"/>
  <c r="E2" i="19" s="1"/>
  <c r="M76" i="27"/>
  <c r="D5" i="27" s="1"/>
  <c r="I5" i="17" s="1"/>
  <c r="U76" i="23"/>
  <c r="D9" i="23" s="1"/>
  <c r="D9" i="17" s="1"/>
  <c r="K76" i="24"/>
  <c r="D4" i="24" s="1"/>
  <c r="E4" i="17" s="1"/>
  <c r="I76" i="32"/>
  <c r="D3" i="32" s="1"/>
  <c r="N3" i="17" s="1"/>
  <c r="P76" i="25"/>
  <c r="E6" i="25" s="1"/>
  <c r="Y76" i="23"/>
  <c r="D11" i="23" s="1"/>
  <c r="E11" i="19" s="1"/>
  <c r="AC76" i="29"/>
  <c r="D13" i="29" s="1"/>
  <c r="M13" i="19" s="1"/>
  <c r="N17" i="1" s="1"/>
  <c r="AA76" i="29"/>
  <c r="D12" i="29" s="1"/>
  <c r="K12" i="17" s="1"/>
  <c r="AA76" i="28"/>
  <c r="D12" i="28" s="1"/>
  <c r="J12" i="17" s="1"/>
  <c r="M76" i="29"/>
  <c r="D5" i="29" s="1"/>
  <c r="K5" i="17" s="1"/>
  <c r="M76" i="32"/>
  <c r="D5" i="32" s="1"/>
  <c r="P6" i="19" s="1"/>
  <c r="Y24" i="6"/>
  <c r="Z24" i="6"/>
  <c r="S24" i="6"/>
  <c r="T24" i="6"/>
  <c r="U24" i="6"/>
  <c r="V24" i="6"/>
  <c r="W24" i="6"/>
  <c r="X24" i="6"/>
  <c r="AC24" i="6"/>
  <c r="AD24" i="6"/>
  <c r="AA24" i="6"/>
  <c r="AB24" i="6"/>
  <c r="X76" i="25"/>
  <c r="E10" i="25" s="1"/>
  <c r="I76" i="26"/>
  <c r="D3" i="26" s="1"/>
  <c r="G3" i="17" s="1"/>
  <c r="I76" i="24"/>
  <c r="D3" i="24" s="1"/>
  <c r="E3" i="17" s="1"/>
  <c r="Y22" i="6"/>
  <c r="V22" i="6"/>
  <c r="Z22" i="6"/>
  <c r="AC22" i="6"/>
  <c r="AD22" i="6"/>
  <c r="U22" i="6"/>
  <c r="S22" i="6"/>
  <c r="T22" i="6"/>
  <c r="W22" i="6"/>
  <c r="X22" i="6"/>
  <c r="AB22" i="6"/>
  <c r="AA22" i="6"/>
  <c r="W21" i="6"/>
  <c r="T21" i="6"/>
  <c r="X21" i="6"/>
  <c r="Y21" i="6"/>
  <c r="Z21" i="6"/>
  <c r="AC21" i="6"/>
  <c r="AD21" i="6"/>
  <c r="S21" i="6"/>
  <c r="U21" i="6"/>
  <c r="V21" i="6"/>
  <c r="AB21" i="6"/>
  <c r="AA21" i="6"/>
  <c r="AC23" i="6"/>
  <c r="V23" i="6"/>
  <c r="X23" i="6"/>
  <c r="AD23" i="6"/>
  <c r="S23" i="6"/>
  <c r="T23" i="6"/>
  <c r="U23" i="6"/>
  <c r="W23" i="6"/>
  <c r="Y23" i="6"/>
  <c r="Z23" i="6"/>
  <c r="AA23" i="6"/>
  <c r="AB23" i="6"/>
  <c r="J76" i="29"/>
  <c r="E3" i="29" s="1"/>
  <c r="S25" i="6"/>
  <c r="T25" i="6"/>
  <c r="Z25" i="6"/>
  <c r="U25" i="6"/>
  <c r="V25" i="6"/>
  <c r="W25" i="6"/>
  <c r="X25" i="6"/>
  <c r="Y25" i="6"/>
  <c r="AC25" i="6"/>
  <c r="AD25" i="6"/>
  <c r="AB25" i="6"/>
  <c r="AA25" i="6"/>
  <c r="J76" i="25"/>
  <c r="E3" i="25" s="1"/>
  <c r="N76" i="26"/>
  <c r="E5" i="26" s="1"/>
  <c r="AC76" i="32"/>
  <c r="D13" i="32" s="1"/>
  <c r="N13" i="17" s="1"/>
  <c r="V76" i="26"/>
  <c r="E9" i="26" s="1"/>
  <c r="J76" i="32"/>
  <c r="E3" i="32" s="1"/>
  <c r="T76" i="25"/>
  <c r="E8" i="25" s="1"/>
  <c r="I76" i="27"/>
  <c r="D3" i="27" s="1"/>
  <c r="I3" i="17" s="1"/>
  <c r="AB76" i="29"/>
  <c r="E12" i="29" s="1"/>
  <c r="S76" i="27"/>
  <c r="D8" i="27" s="1"/>
  <c r="K2" i="19" s="1"/>
  <c r="AC76" i="26"/>
  <c r="D13" i="26" s="1"/>
  <c r="H13" i="19" s="1"/>
  <c r="I17" i="1" s="1"/>
  <c r="U76" i="29"/>
  <c r="D9" i="29" s="1"/>
  <c r="M9" i="19" s="1"/>
  <c r="U76" i="24"/>
  <c r="D9" i="24" s="1"/>
  <c r="F9" i="19" s="1"/>
  <c r="AA76" i="26"/>
  <c r="D12" i="26" s="1"/>
  <c r="G12" i="17" s="1"/>
  <c r="S76" i="29"/>
  <c r="D8" i="29" s="1"/>
  <c r="M2" i="19" s="1"/>
  <c r="R76" i="31"/>
  <c r="E7" i="31" s="1"/>
  <c r="J76" i="26"/>
  <c r="E3" i="26" s="1"/>
  <c r="L76" i="32"/>
  <c r="E4" i="32" s="1"/>
  <c r="Y76" i="30"/>
  <c r="D11" i="30" s="1"/>
  <c r="N11" i="19" s="1"/>
  <c r="AC76" i="27"/>
  <c r="D13" i="27" s="1"/>
  <c r="I13" i="17" s="1"/>
  <c r="S76" i="24"/>
  <c r="D8" i="24" s="1"/>
  <c r="E8" i="17" s="1"/>
  <c r="X76" i="26"/>
  <c r="E10" i="26" s="1"/>
  <c r="N76" i="29"/>
  <c r="E5" i="29" s="1"/>
  <c r="G76" i="32"/>
  <c r="D2" i="32" s="1"/>
  <c r="P3" i="19" s="1"/>
  <c r="Z76" i="30"/>
  <c r="E11" i="30" s="1"/>
  <c r="W76" i="26"/>
  <c r="D10" i="26" s="1"/>
  <c r="H10" i="19" s="1"/>
  <c r="L76" i="26"/>
  <c r="E4" i="26" s="1"/>
  <c r="M76" i="31"/>
  <c r="D5" i="31" s="1"/>
  <c r="O6" i="19" s="1"/>
  <c r="J76" i="28"/>
  <c r="E3" i="28" s="1"/>
  <c r="H76" i="32"/>
  <c r="E2" i="32" s="1"/>
  <c r="I76" i="28"/>
  <c r="D3" i="28" s="1"/>
  <c r="J3" i="17" s="1"/>
  <c r="T76" i="24"/>
  <c r="E8" i="24" s="1"/>
  <c r="I76" i="31"/>
  <c r="D3" i="31" s="1"/>
  <c r="M3" i="17" s="1"/>
  <c r="M76" i="26"/>
  <c r="D5" i="26" s="1"/>
  <c r="H6" i="19" s="1"/>
  <c r="P76" i="30"/>
  <c r="E6" i="30" s="1"/>
  <c r="AD76" i="23"/>
  <c r="E13" i="23" s="1"/>
  <c r="AD76" i="32"/>
  <c r="E13" i="32" s="1"/>
  <c r="R76" i="30"/>
  <c r="E7" i="30" s="1"/>
  <c r="AC76" i="28"/>
  <c r="D13" i="28" s="1"/>
  <c r="J13" i="17" s="1"/>
  <c r="AA76" i="24"/>
  <c r="D12" i="24" s="1"/>
  <c r="E12" i="17" s="1"/>
  <c r="AD76" i="25"/>
  <c r="E13" i="25" s="1"/>
  <c r="AD20" i="6"/>
  <c r="S20" i="6"/>
  <c r="T20" i="6"/>
  <c r="X20" i="6"/>
  <c r="Y20" i="6"/>
  <c r="AC20" i="6"/>
  <c r="U20" i="6"/>
  <c r="V20" i="6"/>
  <c r="W20" i="6"/>
  <c r="Z20" i="6"/>
  <c r="AA20" i="6"/>
  <c r="AB20" i="6"/>
  <c r="Z19" i="6"/>
  <c r="AC19" i="6"/>
  <c r="AD19" i="6"/>
  <c r="V19" i="6"/>
  <c r="W19" i="6"/>
  <c r="Y19" i="6"/>
  <c r="S19" i="6"/>
  <c r="T19" i="6"/>
  <c r="U19" i="6"/>
  <c r="X19" i="6"/>
  <c r="AA19" i="6"/>
  <c r="AB19" i="6"/>
  <c r="X18" i="6"/>
  <c r="Y18" i="6"/>
  <c r="Z18" i="6"/>
  <c r="AC18" i="6"/>
  <c r="AD18" i="6"/>
  <c r="T18" i="6"/>
  <c r="U18" i="6"/>
  <c r="W18" i="6"/>
  <c r="S18" i="6"/>
  <c r="V18" i="6"/>
  <c r="AA18" i="6"/>
  <c r="AB18" i="6"/>
  <c r="N76" i="31"/>
  <c r="E5" i="31" s="1"/>
  <c r="X76" i="32"/>
  <c r="E10" i="32" s="1"/>
  <c r="AC76" i="23"/>
  <c r="D13" i="23" s="1"/>
  <c r="D13" i="17" s="1"/>
  <c r="V17" i="6"/>
  <c r="W17" i="6"/>
  <c r="X17" i="6"/>
  <c r="Y17" i="6"/>
  <c r="Z17" i="6"/>
  <c r="S17" i="6"/>
  <c r="U17" i="6"/>
  <c r="AC17" i="6"/>
  <c r="AD17" i="6"/>
  <c r="T17" i="6"/>
  <c r="AA17" i="6"/>
  <c r="AB17" i="6"/>
  <c r="J76" i="30"/>
  <c r="E3" i="30" s="1"/>
  <c r="AD76" i="27"/>
  <c r="E13" i="27" s="1"/>
  <c r="U76" i="28"/>
  <c r="D9" i="28" s="1"/>
  <c r="J9" i="17" s="1"/>
  <c r="O76" i="26"/>
  <c r="D6" i="26" s="1"/>
  <c r="G6" i="17" s="1"/>
  <c r="O76" i="29"/>
  <c r="D6" i="29" s="1"/>
  <c r="K6" i="17" s="1"/>
  <c r="G76" i="29"/>
  <c r="D2" i="29" s="1"/>
  <c r="M3" i="19" s="1"/>
  <c r="I76" i="30"/>
  <c r="D3" i="30" s="1"/>
  <c r="L3" i="17" s="1"/>
  <c r="K76" i="25"/>
  <c r="D4" i="25" s="1"/>
  <c r="G4" i="19" s="1"/>
  <c r="T76" i="30"/>
  <c r="E8" i="30" s="1"/>
  <c r="Z76" i="31"/>
  <c r="E11" i="31" s="1"/>
  <c r="AA76" i="23"/>
  <c r="D12" i="23" s="1"/>
  <c r="D12" i="17" s="1"/>
  <c r="S76" i="32"/>
  <c r="D8" i="32" s="1"/>
  <c r="P2" i="19" s="1"/>
  <c r="N76" i="28"/>
  <c r="E5" i="28" s="1"/>
  <c r="X76" i="24"/>
  <c r="E10" i="24" s="1"/>
  <c r="U76" i="31"/>
  <c r="D9" i="31" s="1"/>
  <c r="M9" i="17" s="1"/>
  <c r="R76" i="29"/>
  <c r="E7" i="29" s="1"/>
  <c r="Z76" i="29"/>
  <c r="E11" i="29" s="1"/>
  <c r="AA76" i="30"/>
  <c r="D12" i="30" s="1"/>
  <c r="L12" i="17" s="1"/>
  <c r="K76" i="32"/>
  <c r="D4" i="32" s="1"/>
  <c r="N4" i="17" s="1"/>
  <c r="Z76" i="32"/>
  <c r="E11" i="32" s="1"/>
  <c r="AC76" i="31"/>
  <c r="D13" i="31" s="1"/>
  <c r="M13" i="17" s="1"/>
  <c r="G76" i="31"/>
  <c r="D2" i="31" s="1"/>
  <c r="O3" i="19" s="1"/>
  <c r="AA76" i="31"/>
  <c r="D12" i="31" s="1"/>
  <c r="M12" i="17" s="1"/>
  <c r="X76" i="31"/>
  <c r="E10" i="31" s="1"/>
  <c r="W76" i="31"/>
  <c r="D10" i="31" s="1"/>
  <c r="M10" i="17" s="1"/>
  <c r="H76" i="31"/>
  <c r="E2" i="31" s="1"/>
  <c r="P76" i="31"/>
  <c r="E6" i="31" s="1"/>
  <c r="G76" i="30"/>
  <c r="D2" i="30" s="1"/>
  <c r="N3" i="19" s="1"/>
  <c r="S71" i="1"/>
  <c r="X76" i="30"/>
  <c r="E10" i="30" s="1"/>
  <c r="S72" i="1"/>
  <c r="AD76" i="28"/>
  <c r="E13" i="28" s="1"/>
  <c r="P76" i="28"/>
  <c r="E6" i="28" s="1"/>
  <c r="Z76" i="28"/>
  <c r="E11" i="28" s="1"/>
  <c r="K76" i="27"/>
  <c r="D4" i="27" s="1"/>
  <c r="I4" i="17" s="1"/>
  <c r="Z76" i="27"/>
  <c r="E11" i="27" s="1"/>
  <c r="R76" i="27"/>
  <c r="E7" i="27" s="1"/>
  <c r="V76" i="23"/>
  <c r="E9" i="23" s="1"/>
  <c r="K76" i="23"/>
  <c r="D4" i="23" s="1"/>
  <c r="D4" i="17" s="1"/>
  <c r="M76" i="24"/>
  <c r="D5" i="24" s="1"/>
  <c r="F6" i="19" s="1"/>
  <c r="P76" i="24"/>
  <c r="E6" i="24" s="1"/>
  <c r="W76" i="24"/>
  <c r="D10" i="24" s="1"/>
  <c r="E10" i="17" s="1"/>
  <c r="V76" i="25"/>
  <c r="E9" i="25" s="1"/>
  <c r="S75" i="1"/>
  <c r="I76" i="25"/>
  <c r="D3" i="25" s="1"/>
  <c r="F3" i="17" s="1"/>
  <c r="U76" i="25"/>
  <c r="D9" i="25" s="1"/>
  <c r="G9" i="19" s="1"/>
  <c r="N76" i="25"/>
  <c r="E5" i="25" s="1"/>
  <c r="Z76" i="25"/>
  <c r="E11" i="25" s="1"/>
  <c r="AB76" i="25"/>
  <c r="E12" i="25" s="1"/>
  <c r="Z76" i="26"/>
  <c r="E11" i="26" s="1"/>
  <c r="V56" i="18"/>
  <c r="U56" i="18" s="1"/>
  <c r="G76" i="26"/>
  <c r="D2" i="26" s="1"/>
  <c r="H3" i="19" s="1"/>
  <c r="H76" i="26"/>
  <c r="E2" i="26" s="1"/>
  <c r="S62" i="1"/>
  <c r="U76" i="30"/>
  <c r="D9" i="30" s="1"/>
  <c r="L9" i="17" s="1"/>
  <c r="Z76" i="24"/>
  <c r="E11" i="24" s="1"/>
  <c r="V76" i="27"/>
  <c r="E9" i="27" s="1"/>
  <c r="O76" i="27"/>
  <c r="D6" i="27" s="1"/>
  <c r="I6" i="17" s="1"/>
  <c r="U76" i="27"/>
  <c r="D9" i="27" s="1"/>
  <c r="I9" i="17" s="1"/>
  <c r="Y76" i="24"/>
  <c r="D11" i="24" s="1"/>
  <c r="E11" i="17" s="1"/>
  <c r="H76" i="24"/>
  <c r="E2" i="24" s="1"/>
  <c r="K76" i="31"/>
  <c r="D4" i="31" s="1"/>
  <c r="O4" i="19" s="1"/>
  <c r="Y76" i="28"/>
  <c r="D11" i="28" s="1"/>
  <c r="L11" i="19" s="1"/>
  <c r="S76" i="28"/>
  <c r="D8" i="28" s="1"/>
  <c r="L76" i="28"/>
  <c r="E4" i="28" s="1"/>
  <c r="X76" i="28"/>
  <c r="E10" i="28" s="1"/>
  <c r="S59" i="1"/>
  <c r="Y76" i="25"/>
  <c r="D11" i="25" s="1"/>
  <c r="F11" i="17" s="1"/>
  <c r="V76" i="32"/>
  <c r="E9" i="32" s="1"/>
  <c r="J76" i="27"/>
  <c r="E3" i="27" s="1"/>
  <c r="M76" i="25"/>
  <c r="D5" i="25" s="1"/>
  <c r="G6" i="19" s="1"/>
  <c r="N76" i="24"/>
  <c r="E5" i="24" s="1"/>
  <c r="AB76" i="28"/>
  <c r="E12" i="28" s="1"/>
  <c r="S77" i="1"/>
  <c r="G76" i="27"/>
  <c r="D2" i="27" s="1"/>
  <c r="K3" i="19" s="1"/>
  <c r="T76" i="27"/>
  <c r="E8" i="27" s="1"/>
  <c r="N76" i="30"/>
  <c r="E5" i="30" s="1"/>
  <c r="AB76" i="31"/>
  <c r="E12" i="31" s="1"/>
  <c r="Y76" i="31"/>
  <c r="D11" i="31" s="1"/>
  <c r="O11" i="19" s="1"/>
  <c r="S67" i="1"/>
  <c r="K76" i="30"/>
  <c r="D4" i="30" s="1"/>
  <c r="L4" i="17" s="1"/>
  <c r="AB76" i="30"/>
  <c r="E12" i="30" s="1"/>
  <c r="S73" i="1"/>
  <c r="L76" i="30"/>
  <c r="E4" i="30" s="1"/>
  <c r="AD76" i="31"/>
  <c r="E13" i="31" s="1"/>
  <c r="S66" i="1"/>
  <c r="S61" i="1"/>
  <c r="L76" i="25"/>
  <c r="E4" i="25" s="1"/>
  <c r="V76" i="28"/>
  <c r="E9" i="28" s="1"/>
  <c r="S60" i="1"/>
  <c r="X76" i="27"/>
  <c r="E10" i="27" s="1"/>
  <c r="R76" i="28"/>
  <c r="E7" i="28" s="1"/>
  <c r="T76" i="28"/>
  <c r="E8" i="28" s="1"/>
  <c r="K76" i="28"/>
  <c r="D4" i="28" s="1"/>
  <c r="L6" i="19" s="1"/>
  <c r="S63" i="1"/>
  <c r="S68" i="1"/>
  <c r="S74" i="1"/>
  <c r="J75" i="1"/>
  <c r="J76" i="1"/>
  <c r="S70" i="1"/>
  <c r="S64" i="1"/>
  <c r="S76" i="1"/>
  <c r="S69" i="1"/>
  <c r="S65" i="1"/>
  <c r="T75" i="1"/>
  <c r="T76" i="1"/>
  <c r="N10" i="19"/>
  <c r="D6" i="17"/>
  <c r="N6" i="19"/>
  <c r="G12" i="19"/>
  <c r="E6" i="19"/>
  <c r="E5" i="19"/>
  <c r="D2" i="17"/>
  <c r="G2" i="19"/>
  <c r="K5" i="19"/>
  <c r="M4" i="19"/>
  <c r="L8" i="17"/>
  <c r="D7" i="17"/>
  <c r="F2" i="17"/>
  <c r="G8" i="17"/>
  <c r="K11" i="19"/>
  <c r="K8" i="17"/>
  <c r="L10" i="17"/>
  <c r="O7" i="19"/>
  <c r="M8" i="17"/>
  <c r="O2" i="19"/>
  <c r="M7" i="17"/>
  <c r="D3" i="17"/>
  <c r="I7" i="17"/>
  <c r="M5" i="19"/>
  <c r="N2" i="19"/>
  <c r="L7" i="17"/>
  <c r="L13" i="17"/>
  <c r="N13" i="19"/>
  <c r="O8" i="19"/>
  <c r="P4" i="19"/>
  <c r="P7" i="19"/>
  <c r="N6" i="17"/>
  <c r="H5" i="19"/>
  <c r="H12" i="19"/>
  <c r="G11" i="17"/>
  <c r="L5" i="19"/>
  <c r="M12" i="19"/>
  <c r="K11" i="17"/>
  <c r="E8" i="19"/>
  <c r="E13" i="17"/>
  <c r="F13" i="19"/>
  <c r="G17" i="1" s="1"/>
  <c r="F8" i="17"/>
  <c r="H11" i="19"/>
  <c r="G10" i="17"/>
  <c r="H7" i="19"/>
  <c r="K10" i="17"/>
  <c r="N7" i="19"/>
  <c r="O5" i="19"/>
  <c r="N9" i="17"/>
  <c r="P8" i="19"/>
  <c r="L7" i="19"/>
  <c r="E6" i="17"/>
  <c r="K12" i="19"/>
  <c r="I11" i="17"/>
  <c r="M7" i="19"/>
  <c r="N5" i="19"/>
  <c r="P5" i="19"/>
  <c r="F8" i="19"/>
  <c r="H2" i="19"/>
  <c r="G7" i="17"/>
  <c r="K6" i="19"/>
  <c r="F4" i="19"/>
  <c r="F5" i="19"/>
  <c r="E2" i="17"/>
  <c r="G7" i="19"/>
  <c r="H4" i="19"/>
  <c r="K7" i="19"/>
  <c r="J7" i="17"/>
  <c r="L8" i="19"/>
  <c r="J5" i="17"/>
  <c r="M6" i="19"/>
  <c r="M10" i="19"/>
  <c r="N8" i="19"/>
  <c r="C9" i="19"/>
  <c r="C13" i="19"/>
  <c r="D17" i="1" s="1"/>
  <c r="B13" i="17"/>
  <c r="B12" i="17"/>
  <c r="B10" i="17"/>
  <c r="C11" i="19"/>
  <c r="C12" i="19"/>
  <c r="B11" i="17"/>
  <c r="C10" i="19"/>
  <c r="B9" i="17"/>
  <c r="AC15" i="21"/>
  <c r="AC28" i="21"/>
  <c r="AC30" i="21"/>
  <c r="AC37" i="21"/>
  <c r="AC39" i="21"/>
  <c r="AC21" i="21"/>
  <c r="AC26" i="21"/>
  <c r="AC32" i="21"/>
  <c r="AC36" i="21"/>
  <c r="AC40" i="21"/>
  <c r="AC13" i="21"/>
  <c r="AC31" i="21"/>
  <c r="M14" i="21"/>
  <c r="AC20" i="21"/>
  <c r="AC17" i="21"/>
  <c r="Q10" i="21"/>
  <c r="K13" i="21"/>
  <c r="Q13" i="21"/>
  <c r="I17" i="21"/>
  <c r="AC19" i="21"/>
  <c r="AC23" i="21"/>
  <c r="M13" i="21"/>
  <c r="AC42" i="21"/>
  <c r="AC44" i="21"/>
  <c r="AC12" i="21"/>
  <c r="AC11" i="21"/>
  <c r="AC22" i="21"/>
  <c r="M34" i="21"/>
  <c r="AC10" i="21"/>
  <c r="AC14" i="21"/>
  <c r="AC24" i="21"/>
  <c r="AC34" i="21"/>
  <c r="AC35" i="21"/>
  <c r="AC38" i="21"/>
  <c r="AC41" i="21"/>
  <c r="AC43" i="21"/>
  <c r="AC45" i="21"/>
  <c r="AC27" i="21"/>
  <c r="AC29" i="21"/>
  <c r="O12" i="21"/>
  <c r="P21" i="21"/>
  <c r="L21" i="21"/>
  <c r="H21" i="21"/>
  <c r="O21" i="21"/>
  <c r="K21" i="21"/>
  <c r="G21" i="21"/>
  <c r="M21" i="21"/>
  <c r="O30" i="21"/>
  <c r="K30" i="21"/>
  <c r="G30" i="21"/>
  <c r="N30" i="21"/>
  <c r="I30" i="21"/>
  <c r="R30" i="21"/>
  <c r="M30" i="21"/>
  <c r="H30" i="21"/>
  <c r="P30" i="21"/>
  <c r="O32" i="21"/>
  <c r="K32" i="21"/>
  <c r="G32" i="21"/>
  <c r="R32" i="21"/>
  <c r="M32" i="21"/>
  <c r="H32" i="21"/>
  <c r="Q32" i="21"/>
  <c r="L32" i="21"/>
  <c r="N32" i="21"/>
  <c r="O10" i="21"/>
  <c r="I11" i="21"/>
  <c r="M11" i="21"/>
  <c r="Q11" i="21"/>
  <c r="K12" i="21"/>
  <c r="R13" i="21"/>
  <c r="Q15" i="21"/>
  <c r="O16" i="21"/>
  <c r="P18" i="21"/>
  <c r="M19" i="21"/>
  <c r="R20" i="21"/>
  <c r="K20" i="21"/>
  <c r="L22" i="21"/>
  <c r="P23" i="21"/>
  <c r="Q30" i="21"/>
  <c r="P32" i="21"/>
  <c r="L38" i="21"/>
  <c r="P39" i="21"/>
  <c r="O42" i="21"/>
  <c r="K42" i="21"/>
  <c r="G42" i="21"/>
  <c r="R42" i="21"/>
  <c r="N42" i="21"/>
  <c r="J42" i="21"/>
  <c r="P42" i="21"/>
  <c r="H42" i="21"/>
  <c r="M42" i="21"/>
  <c r="Q43" i="21"/>
  <c r="R43" i="21"/>
  <c r="H45" i="21"/>
  <c r="H43" i="21"/>
  <c r="H41" i="21"/>
  <c r="G43" i="21"/>
  <c r="G35" i="21"/>
  <c r="H33" i="21"/>
  <c r="G27" i="21"/>
  <c r="H25" i="21"/>
  <c r="G45" i="21"/>
  <c r="H39" i="21"/>
  <c r="G33" i="21"/>
  <c r="H31" i="21"/>
  <c r="G25" i="21"/>
  <c r="H23" i="21"/>
  <c r="H10" i="21"/>
  <c r="L10" i="21"/>
  <c r="P10" i="21"/>
  <c r="J11" i="21"/>
  <c r="N11" i="21"/>
  <c r="R11" i="21"/>
  <c r="H12" i="21"/>
  <c r="L12" i="21"/>
  <c r="Q12" i="21"/>
  <c r="I13" i="21"/>
  <c r="N13" i="21"/>
  <c r="R14" i="21"/>
  <c r="N14" i="21"/>
  <c r="J14" i="21"/>
  <c r="Q14" i="21"/>
  <c r="I14" i="21"/>
  <c r="O14" i="21"/>
  <c r="R15" i="21"/>
  <c r="H16" i="21"/>
  <c r="P16" i="21"/>
  <c r="P17" i="21"/>
  <c r="L17" i="21"/>
  <c r="H17" i="21"/>
  <c r="O17" i="21"/>
  <c r="K17" i="21"/>
  <c r="G17" i="21"/>
  <c r="M17" i="21"/>
  <c r="R18" i="21"/>
  <c r="K18" i="21"/>
  <c r="L20" i="21"/>
  <c r="I21" i="21"/>
  <c r="Q21" i="21"/>
  <c r="G22" i="21"/>
  <c r="P22" i="21"/>
  <c r="G23" i="21"/>
  <c r="R23" i="21"/>
  <c r="O24" i="21"/>
  <c r="K24" i="21"/>
  <c r="G24" i="21"/>
  <c r="R24" i="21"/>
  <c r="M24" i="21"/>
  <c r="H24" i="21"/>
  <c r="Q24" i="21"/>
  <c r="L24" i="21"/>
  <c r="N24" i="21"/>
  <c r="K25" i="21"/>
  <c r="H26" i="21"/>
  <c r="R26" i="21"/>
  <c r="Q27" i="21"/>
  <c r="N27" i="21"/>
  <c r="L28" i="21"/>
  <c r="L29" i="21"/>
  <c r="J30" i="21"/>
  <c r="L31" i="21"/>
  <c r="I32" i="21"/>
  <c r="H35" i="21"/>
  <c r="Q36" i="21"/>
  <c r="G37" i="21"/>
  <c r="R37" i="21"/>
  <c r="O38" i="21"/>
  <c r="K38" i="21"/>
  <c r="G38" i="21"/>
  <c r="N38" i="21"/>
  <c r="I38" i="21"/>
  <c r="R38" i="21"/>
  <c r="M38" i="21"/>
  <c r="H38" i="21"/>
  <c r="P38" i="21"/>
  <c r="G39" i="21"/>
  <c r="O40" i="21"/>
  <c r="K40" i="21"/>
  <c r="G40" i="21"/>
  <c r="R40" i="21"/>
  <c r="N40" i="21"/>
  <c r="M40" i="21"/>
  <c r="H40" i="21"/>
  <c r="L40" i="21"/>
  <c r="P40" i="21"/>
  <c r="G41" i="21"/>
  <c r="P45" i="21"/>
  <c r="P43" i="21"/>
  <c r="P41" i="21"/>
  <c r="O43" i="21"/>
  <c r="O39" i="21"/>
  <c r="P37" i="21"/>
  <c r="O31" i="21"/>
  <c r="P29" i="21"/>
  <c r="O23" i="21"/>
  <c r="O45" i="21"/>
  <c r="O37" i="21"/>
  <c r="P35" i="21"/>
  <c r="O29" i="21"/>
  <c r="P27" i="21"/>
  <c r="P11" i="21"/>
  <c r="O18" i="21"/>
  <c r="P20" i="21"/>
  <c r="P25" i="21"/>
  <c r="O41" i="21"/>
  <c r="L45" i="21"/>
  <c r="L43" i="21"/>
  <c r="L41" i="21"/>
  <c r="K37" i="21"/>
  <c r="L35" i="21"/>
  <c r="K29" i="21"/>
  <c r="L27" i="21"/>
  <c r="K41" i="21"/>
  <c r="K35" i="21"/>
  <c r="L33" i="21"/>
  <c r="K27" i="21"/>
  <c r="L25" i="21"/>
  <c r="R45" i="21"/>
  <c r="R35" i="21"/>
  <c r="R27" i="21"/>
  <c r="R33" i="21"/>
  <c r="R25" i="21"/>
  <c r="K10" i="21"/>
  <c r="P12" i="21"/>
  <c r="R17" i="21"/>
  <c r="P19" i="21"/>
  <c r="L19" i="21"/>
  <c r="H19" i="21"/>
  <c r="O19" i="21"/>
  <c r="K19" i="21"/>
  <c r="G19" i="21"/>
  <c r="N21" i="21"/>
  <c r="R28" i="21"/>
  <c r="K31" i="21"/>
  <c r="Q33" i="21"/>
  <c r="O33" i="21"/>
  <c r="O35" i="21"/>
  <c r="R41" i="21"/>
  <c r="Q42" i="21"/>
  <c r="O44" i="21"/>
  <c r="K44" i="21"/>
  <c r="G44" i="21"/>
  <c r="R44" i="21"/>
  <c r="N44" i="21"/>
  <c r="J44" i="21"/>
  <c r="Q44" i="21"/>
  <c r="I44" i="21"/>
  <c r="P44" i="21"/>
  <c r="H44" i="21"/>
  <c r="J45" i="21"/>
  <c r="J39" i="21"/>
  <c r="J31" i="21"/>
  <c r="J23" i="21"/>
  <c r="J37" i="21"/>
  <c r="I36" i="21"/>
  <c r="J29" i="21"/>
  <c r="I28" i="21"/>
  <c r="N41" i="21"/>
  <c r="N33" i="21"/>
  <c r="N25" i="21"/>
  <c r="N43" i="21"/>
  <c r="N39" i="21"/>
  <c r="N36" i="21"/>
  <c r="N31" i="21"/>
  <c r="N28" i="21"/>
  <c r="N23" i="21"/>
  <c r="I10" i="21"/>
  <c r="M10" i="21"/>
  <c r="G11" i="21"/>
  <c r="K11" i="21"/>
  <c r="R12" i="21"/>
  <c r="N12" i="21"/>
  <c r="I12" i="21"/>
  <c r="M12" i="21"/>
  <c r="P13" i="21"/>
  <c r="L13" i="21"/>
  <c r="H13" i="21"/>
  <c r="J13" i="21"/>
  <c r="O13" i="21"/>
  <c r="K14" i="21"/>
  <c r="P14" i="21"/>
  <c r="P15" i="21"/>
  <c r="L15" i="21"/>
  <c r="H15" i="21"/>
  <c r="O15" i="21"/>
  <c r="K15" i="21"/>
  <c r="G15" i="21"/>
  <c r="M15" i="21"/>
  <c r="R16" i="21"/>
  <c r="K16" i="21"/>
  <c r="AC16" i="21"/>
  <c r="N17" i="21"/>
  <c r="L18" i="21"/>
  <c r="I19" i="21"/>
  <c r="Q19" i="21"/>
  <c r="G20" i="21"/>
  <c r="O20" i="21"/>
  <c r="J21" i="21"/>
  <c r="R21" i="21"/>
  <c r="H22" i="21"/>
  <c r="Q22" i="21"/>
  <c r="K23" i="21"/>
  <c r="P24" i="21"/>
  <c r="Q25" i="21"/>
  <c r="O25" i="21"/>
  <c r="I26" i="21"/>
  <c r="O27" i="21"/>
  <c r="M28" i="21"/>
  <c r="N29" i="21"/>
  <c r="L30" i="21"/>
  <c r="P31" i="21"/>
  <c r="J32" i="21"/>
  <c r="J33" i="21"/>
  <c r="N34" i="21"/>
  <c r="J35" i="21"/>
  <c r="H36" i="21"/>
  <c r="R36" i="21"/>
  <c r="H37" i="21"/>
  <c r="Q38" i="21"/>
  <c r="K39" i="21"/>
  <c r="Q40" i="21"/>
  <c r="J41" i="21"/>
  <c r="I42" i="21"/>
  <c r="J43" i="21"/>
  <c r="L44" i="21"/>
  <c r="N45" i="21"/>
  <c r="I16" i="21"/>
  <c r="M16" i="21"/>
  <c r="Q16" i="21"/>
  <c r="I18" i="21"/>
  <c r="M18" i="21"/>
  <c r="Q18" i="21"/>
  <c r="I20" i="21"/>
  <c r="M20" i="21"/>
  <c r="Q20" i="21"/>
  <c r="O22" i="21"/>
  <c r="I22" i="21"/>
  <c r="M22" i="21"/>
  <c r="R22" i="21"/>
  <c r="O26" i="21"/>
  <c r="K26" i="21"/>
  <c r="G26" i="21"/>
  <c r="J26" i="21"/>
  <c r="P26" i="21"/>
  <c r="Q29" i="21"/>
  <c r="O34" i="21"/>
  <c r="K34" i="21"/>
  <c r="G34" i="21"/>
  <c r="J34" i="21"/>
  <c r="P34" i="21"/>
  <c r="Q37" i="21"/>
  <c r="Q41" i="21"/>
  <c r="J16" i="21"/>
  <c r="N16" i="21"/>
  <c r="J18" i="21"/>
  <c r="N18" i="21"/>
  <c r="J20" i="21"/>
  <c r="N20" i="21"/>
  <c r="J22" i="21"/>
  <c r="N22" i="21"/>
  <c r="Q23" i="21"/>
  <c r="AC25" i="21"/>
  <c r="L26" i="21"/>
  <c r="Q26" i="21"/>
  <c r="O28" i="21"/>
  <c r="K28" i="21"/>
  <c r="G28" i="21"/>
  <c r="J28" i="21"/>
  <c r="P28" i="21"/>
  <c r="Q31" i="21"/>
  <c r="AC33" i="21"/>
  <c r="L34" i="21"/>
  <c r="Q34" i="21"/>
  <c r="O36" i="21"/>
  <c r="K36" i="21"/>
  <c r="G36" i="21"/>
  <c r="J36" i="21"/>
  <c r="P36" i="21"/>
  <c r="Q39" i="21"/>
  <c r="I23" i="21"/>
  <c r="M23" i="21"/>
  <c r="I25" i="21"/>
  <c r="M25" i="21"/>
  <c r="I27" i="21"/>
  <c r="M27" i="21"/>
  <c r="I29" i="21"/>
  <c r="M29" i="21"/>
  <c r="I31" i="21"/>
  <c r="M31" i="21"/>
  <c r="I33" i="21"/>
  <c r="M33" i="21"/>
  <c r="I35" i="21"/>
  <c r="M35" i="21"/>
  <c r="I37" i="21"/>
  <c r="M37" i="21"/>
  <c r="I39" i="21"/>
  <c r="M39" i="21"/>
  <c r="I41" i="21"/>
  <c r="M41" i="21"/>
  <c r="I43" i="21"/>
  <c r="M43" i="21"/>
  <c r="I45" i="21"/>
  <c r="M45" i="21"/>
  <c r="AB45" i="20"/>
  <c r="R45" i="20"/>
  <c r="P45" i="20"/>
  <c r="O45" i="20"/>
  <c r="N45" i="20"/>
  <c r="M45" i="20"/>
  <c r="L45" i="20"/>
  <c r="K45" i="20"/>
  <c r="J45" i="20"/>
  <c r="I45" i="20"/>
  <c r="H45" i="20"/>
  <c r="G45" i="20"/>
  <c r="F45" i="20"/>
  <c r="Q45" i="20" s="1"/>
  <c r="AA44" i="20"/>
  <c r="AB44" i="20"/>
  <c r="R44" i="20"/>
  <c r="P44" i="20"/>
  <c r="O44" i="20"/>
  <c r="N44" i="20"/>
  <c r="M44" i="20"/>
  <c r="L44" i="20"/>
  <c r="K44" i="20"/>
  <c r="J44" i="20"/>
  <c r="I44" i="20"/>
  <c r="H44" i="20"/>
  <c r="G44" i="20"/>
  <c r="F44" i="20"/>
  <c r="Q44" i="20" s="1"/>
  <c r="AB43" i="20"/>
  <c r="AA43" i="20"/>
  <c r="R43" i="20"/>
  <c r="P43" i="20"/>
  <c r="O43" i="20"/>
  <c r="N43" i="20"/>
  <c r="M43" i="20"/>
  <c r="L43" i="20"/>
  <c r="K43" i="20"/>
  <c r="J43" i="20"/>
  <c r="I43" i="20"/>
  <c r="H43" i="20"/>
  <c r="G43" i="20"/>
  <c r="F43" i="20"/>
  <c r="Q43" i="20" s="1"/>
  <c r="AB42" i="20"/>
  <c r="AA42" i="20"/>
  <c r="R42" i="20"/>
  <c r="P42" i="20"/>
  <c r="O42" i="20"/>
  <c r="N42" i="20"/>
  <c r="M42" i="20"/>
  <c r="L42" i="20"/>
  <c r="K42" i="20"/>
  <c r="J42" i="20"/>
  <c r="I42" i="20"/>
  <c r="H42" i="20"/>
  <c r="G42" i="20"/>
  <c r="F42" i="20"/>
  <c r="Q42" i="20" s="1"/>
  <c r="AB41" i="20"/>
  <c r="R41" i="20"/>
  <c r="P41" i="20"/>
  <c r="O41" i="20"/>
  <c r="N41" i="20"/>
  <c r="M41" i="20"/>
  <c r="L41" i="20"/>
  <c r="K41" i="20"/>
  <c r="J41" i="20"/>
  <c r="I41" i="20"/>
  <c r="H41" i="20"/>
  <c r="G41" i="20"/>
  <c r="F41" i="20"/>
  <c r="Q41" i="20" s="1"/>
  <c r="AA40" i="20"/>
  <c r="AB40" i="20"/>
  <c r="R40" i="20"/>
  <c r="P40" i="20"/>
  <c r="O40" i="20"/>
  <c r="N40" i="20"/>
  <c r="M40" i="20"/>
  <c r="L40" i="20"/>
  <c r="K40" i="20"/>
  <c r="J40" i="20"/>
  <c r="I40" i="20"/>
  <c r="H40" i="20"/>
  <c r="G40" i="20"/>
  <c r="F40" i="20"/>
  <c r="Q40" i="20" s="1"/>
  <c r="AB39" i="20"/>
  <c r="AA39" i="20"/>
  <c r="R39" i="20"/>
  <c r="Q39" i="20"/>
  <c r="P39" i="20"/>
  <c r="N39" i="20"/>
  <c r="M39" i="20"/>
  <c r="L39" i="20"/>
  <c r="K39" i="20"/>
  <c r="J39" i="20"/>
  <c r="I39" i="20"/>
  <c r="H39" i="20"/>
  <c r="G39" i="20"/>
  <c r="F39" i="20"/>
  <c r="O39" i="20" s="1"/>
  <c r="AB38" i="20"/>
  <c r="AA38" i="20"/>
  <c r="R38" i="20"/>
  <c r="Q38" i="20"/>
  <c r="P38" i="20"/>
  <c r="N38" i="20"/>
  <c r="M38" i="20"/>
  <c r="L38" i="20"/>
  <c r="K38" i="20"/>
  <c r="J38" i="20"/>
  <c r="I38" i="20"/>
  <c r="H38" i="20"/>
  <c r="G38" i="20"/>
  <c r="F38" i="20"/>
  <c r="O38" i="20" s="1"/>
  <c r="AB37" i="20"/>
  <c r="R37" i="20"/>
  <c r="Q37" i="20"/>
  <c r="P37" i="20"/>
  <c r="N37" i="20"/>
  <c r="M37" i="20"/>
  <c r="L37" i="20"/>
  <c r="K37" i="20"/>
  <c r="J37" i="20"/>
  <c r="I37" i="20"/>
  <c r="H37" i="20"/>
  <c r="G37" i="20"/>
  <c r="F37" i="20"/>
  <c r="O37" i="20" s="1"/>
  <c r="AA36" i="20"/>
  <c r="AB36" i="20"/>
  <c r="R36" i="20"/>
  <c r="Q36" i="20"/>
  <c r="P36" i="20"/>
  <c r="N36" i="20"/>
  <c r="M36" i="20"/>
  <c r="L36" i="20"/>
  <c r="K36" i="20"/>
  <c r="J36" i="20"/>
  <c r="I36" i="20"/>
  <c r="H36" i="20"/>
  <c r="G36" i="20"/>
  <c r="F36" i="20"/>
  <c r="O36" i="20" s="1"/>
  <c r="AB35" i="20"/>
  <c r="AA35" i="20"/>
  <c r="R35" i="20"/>
  <c r="Q35" i="20"/>
  <c r="P35" i="20"/>
  <c r="N35" i="20"/>
  <c r="M35" i="20"/>
  <c r="L35" i="20"/>
  <c r="K35" i="20"/>
  <c r="J35" i="20"/>
  <c r="I35" i="20"/>
  <c r="H35" i="20"/>
  <c r="G35" i="20"/>
  <c r="F35" i="20"/>
  <c r="O35" i="20" s="1"/>
  <c r="AB34" i="20"/>
  <c r="AA34" i="20"/>
  <c r="R34" i="20"/>
  <c r="Q34" i="20"/>
  <c r="P34" i="20"/>
  <c r="N34" i="20"/>
  <c r="M34" i="20"/>
  <c r="L34" i="20"/>
  <c r="K34" i="20"/>
  <c r="J34" i="20"/>
  <c r="I34" i="20"/>
  <c r="H34" i="20"/>
  <c r="G34" i="20"/>
  <c r="F34" i="20"/>
  <c r="O34" i="20" s="1"/>
  <c r="AB33" i="20"/>
  <c r="R33" i="20"/>
  <c r="Q33" i="20"/>
  <c r="P33" i="20"/>
  <c r="O33" i="20"/>
  <c r="N33" i="20"/>
  <c r="L33" i="20"/>
  <c r="K33" i="20"/>
  <c r="J33" i="20"/>
  <c r="I33" i="20"/>
  <c r="H33" i="20"/>
  <c r="G33" i="20"/>
  <c r="F33" i="20"/>
  <c r="M33" i="20" s="1"/>
  <c r="AA32" i="20"/>
  <c r="AB32" i="20"/>
  <c r="R32" i="20"/>
  <c r="Q32" i="20"/>
  <c r="P32" i="20"/>
  <c r="O32" i="20"/>
  <c r="N32" i="20"/>
  <c r="L32" i="20"/>
  <c r="K32" i="20"/>
  <c r="J32" i="20"/>
  <c r="I32" i="20"/>
  <c r="H32" i="20"/>
  <c r="G32" i="20"/>
  <c r="F32" i="20"/>
  <c r="M32" i="20" s="1"/>
  <c r="AB31" i="20"/>
  <c r="AA31" i="20"/>
  <c r="R31" i="20"/>
  <c r="Q31" i="20"/>
  <c r="P31" i="20"/>
  <c r="O31" i="20"/>
  <c r="N31" i="20"/>
  <c r="L31" i="20"/>
  <c r="K31" i="20"/>
  <c r="J31" i="20"/>
  <c r="I31" i="20"/>
  <c r="H31" i="20"/>
  <c r="G31" i="20"/>
  <c r="F31" i="20"/>
  <c r="M31" i="20" s="1"/>
  <c r="AB30" i="20"/>
  <c r="AA30" i="20"/>
  <c r="R30" i="20"/>
  <c r="Q30" i="20"/>
  <c r="P30" i="20"/>
  <c r="O30" i="20"/>
  <c r="N30" i="20"/>
  <c r="L30" i="20"/>
  <c r="K30" i="20"/>
  <c r="J30" i="20"/>
  <c r="I30" i="20"/>
  <c r="H30" i="20"/>
  <c r="G30" i="20"/>
  <c r="F30" i="20"/>
  <c r="M30" i="20" s="1"/>
  <c r="AB29" i="20"/>
  <c r="R29" i="20"/>
  <c r="Q29" i="20"/>
  <c r="P29" i="20"/>
  <c r="O29" i="20"/>
  <c r="N29" i="20"/>
  <c r="L29" i="20"/>
  <c r="K29" i="20"/>
  <c r="J29" i="20"/>
  <c r="I29" i="20"/>
  <c r="H29" i="20"/>
  <c r="G29" i="20"/>
  <c r="F29" i="20"/>
  <c r="M29" i="20" s="1"/>
  <c r="AA28" i="20"/>
  <c r="AB28" i="20"/>
  <c r="R28" i="20"/>
  <c r="Q28" i="20"/>
  <c r="P28" i="20"/>
  <c r="O28" i="20"/>
  <c r="N28" i="20"/>
  <c r="L28" i="20"/>
  <c r="K28" i="20"/>
  <c r="J28" i="20"/>
  <c r="I28" i="20"/>
  <c r="H28" i="20"/>
  <c r="G28" i="20"/>
  <c r="F28" i="20"/>
  <c r="M28" i="20" s="1"/>
  <c r="AB27" i="20"/>
  <c r="AA27" i="20"/>
  <c r="R27" i="20"/>
  <c r="Q27" i="20"/>
  <c r="P27" i="20"/>
  <c r="O27" i="20"/>
  <c r="N27" i="20"/>
  <c r="M27" i="20"/>
  <c r="L27" i="20"/>
  <c r="J27" i="20"/>
  <c r="I27" i="20"/>
  <c r="H27" i="20"/>
  <c r="G27" i="20"/>
  <c r="F27" i="20"/>
  <c r="K27" i="20" s="1"/>
  <c r="AB26" i="20"/>
  <c r="AA26" i="20"/>
  <c r="R26" i="20"/>
  <c r="Q26" i="20"/>
  <c r="P26" i="20"/>
  <c r="O26" i="20"/>
  <c r="N26" i="20"/>
  <c r="M26" i="20"/>
  <c r="L26" i="20"/>
  <c r="J26" i="20"/>
  <c r="I26" i="20"/>
  <c r="H26" i="20"/>
  <c r="G26" i="20"/>
  <c r="F26" i="20"/>
  <c r="K26" i="20" s="1"/>
  <c r="AB25" i="20"/>
  <c r="R25" i="20"/>
  <c r="Q25" i="20"/>
  <c r="P25" i="20"/>
  <c r="O25" i="20"/>
  <c r="N25" i="20"/>
  <c r="M25" i="20"/>
  <c r="L25" i="20"/>
  <c r="J25" i="20"/>
  <c r="I25" i="20"/>
  <c r="H25" i="20"/>
  <c r="G25" i="20"/>
  <c r="F25" i="20"/>
  <c r="K25" i="20" s="1"/>
  <c r="AA24" i="20"/>
  <c r="AB24" i="20"/>
  <c r="R24" i="20"/>
  <c r="Q24" i="20"/>
  <c r="P24" i="20"/>
  <c r="O24" i="20"/>
  <c r="N24" i="20"/>
  <c r="M24" i="20"/>
  <c r="L24" i="20"/>
  <c r="J24" i="20"/>
  <c r="I24" i="20"/>
  <c r="H24" i="20"/>
  <c r="G24" i="20"/>
  <c r="F24" i="20"/>
  <c r="K24" i="20" s="1"/>
  <c r="AB23" i="20"/>
  <c r="AA23" i="20"/>
  <c r="R23" i="20"/>
  <c r="Q23" i="20"/>
  <c r="P23" i="20"/>
  <c r="O23" i="20"/>
  <c r="N23" i="20"/>
  <c r="M23" i="20"/>
  <c r="L23" i="20"/>
  <c r="J23" i="20"/>
  <c r="I23" i="20"/>
  <c r="H23" i="20"/>
  <c r="G23" i="20"/>
  <c r="F23" i="20"/>
  <c r="K23" i="20" s="1"/>
  <c r="AB22" i="20"/>
  <c r="AA22" i="20"/>
  <c r="R22" i="20"/>
  <c r="Q22" i="20"/>
  <c r="P22" i="20"/>
  <c r="O22" i="20"/>
  <c r="N22" i="20"/>
  <c r="M22" i="20"/>
  <c r="L22" i="20"/>
  <c r="J22" i="20"/>
  <c r="I22" i="20"/>
  <c r="H22" i="20"/>
  <c r="G22" i="20"/>
  <c r="F22" i="20"/>
  <c r="K22" i="20" s="1"/>
  <c r="AB21" i="20"/>
  <c r="R21" i="20"/>
  <c r="Q21" i="20"/>
  <c r="P21" i="20"/>
  <c r="O21" i="20"/>
  <c r="N21" i="20"/>
  <c r="M21" i="20"/>
  <c r="L21" i="20"/>
  <c r="K21" i="20"/>
  <c r="J21" i="20"/>
  <c r="H21" i="20"/>
  <c r="G21" i="20"/>
  <c r="F21" i="20"/>
  <c r="I21" i="20" s="1"/>
  <c r="AA20" i="20"/>
  <c r="AB20" i="20"/>
  <c r="R20" i="20"/>
  <c r="Q20" i="20"/>
  <c r="P20" i="20"/>
  <c r="O20" i="20"/>
  <c r="N20" i="20"/>
  <c r="M20" i="20"/>
  <c r="L20" i="20"/>
  <c r="K20" i="20"/>
  <c r="J20" i="20"/>
  <c r="H20" i="20"/>
  <c r="G20" i="20"/>
  <c r="F20" i="20"/>
  <c r="I20" i="20" s="1"/>
  <c r="AB19" i="20"/>
  <c r="AA19" i="20"/>
  <c r="R19" i="20"/>
  <c r="Q19" i="20"/>
  <c r="P19" i="20"/>
  <c r="O19" i="20"/>
  <c r="N19" i="20"/>
  <c r="M19" i="20"/>
  <c r="L19" i="20"/>
  <c r="K19" i="20"/>
  <c r="J19" i="20"/>
  <c r="H19" i="20"/>
  <c r="G19" i="20"/>
  <c r="F19" i="20"/>
  <c r="I19" i="20" s="1"/>
  <c r="AB18" i="20"/>
  <c r="AA18" i="20"/>
  <c r="R18" i="20"/>
  <c r="Q18" i="20"/>
  <c r="P18" i="20"/>
  <c r="O18" i="20"/>
  <c r="N18" i="20"/>
  <c r="M18" i="20"/>
  <c r="L18" i="20"/>
  <c r="K18" i="20"/>
  <c r="J18" i="20"/>
  <c r="H18" i="20"/>
  <c r="G18" i="20"/>
  <c r="F18" i="20"/>
  <c r="I18" i="20" s="1"/>
  <c r="AB17" i="20"/>
  <c r="R17" i="20"/>
  <c r="Q17" i="20"/>
  <c r="P17" i="20"/>
  <c r="O17" i="20"/>
  <c r="N17" i="20"/>
  <c r="M17" i="20"/>
  <c r="L17" i="20"/>
  <c r="K17" i="20"/>
  <c r="J17" i="20"/>
  <c r="H17" i="20"/>
  <c r="G17" i="20"/>
  <c r="F17" i="20"/>
  <c r="I17" i="20" s="1"/>
  <c r="AA16" i="20"/>
  <c r="AB16" i="20"/>
  <c r="R16" i="20"/>
  <c r="Q16" i="20"/>
  <c r="P16" i="20"/>
  <c r="O16" i="20"/>
  <c r="N16" i="20"/>
  <c r="M16" i="20"/>
  <c r="L16" i="20"/>
  <c r="K16" i="20"/>
  <c r="J16" i="20"/>
  <c r="H16" i="20"/>
  <c r="G16" i="20"/>
  <c r="F16" i="20"/>
  <c r="I16" i="20" s="1"/>
  <c r="AB15" i="20"/>
  <c r="AA15" i="20"/>
  <c r="R15" i="20"/>
  <c r="Q15" i="20"/>
  <c r="P15" i="20"/>
  <c r="O15" i="20"/>
  <c r="N15" i="20"/>
  <c r="M15" i="20"/>
  <c r="L15" i="20"/>
  <c r="K15" i="20"/>
  <c r="J15" i="20"/>
  <c r="I15" i="20"/>
  <c r="H15" i="20"/>
  <c r="F15" i="20"/>
  <c r="G15" i="20" s="1"/>
  <c r="AB14" i="20"/>
  <c r="AA14" i="20"/>
  <c r="R14" i="20"/>
  <c r="Q14" i="20"/>
  <c r="P14" i="20"/>
  <c r="O14" i="20"/>
  <c r="N14" i="20"/>
  <c r="M14" i="20"/>
  <c r="L14" i="20"/>
  <c r="K14" i="20"/>
  <c r="J14" i="20"/>
  <c r="I14" i="20"/>
  <c r="H14" i="20"/>
  <c r="F14" i="20"/>
  <c r="G14" i="20" s="1"/>
  <c r="AB13" i="20"/>
  <c r="R13" i="20"/>
  <c r="Q13" i="20"/>
  <c r="P13" i="20"/>
  <c r="O13" i="20"/>
  <c r="N13" i="20"/>
  <c r="M13" i="20"/>
  <c r="L13" i="20"/>
  <c r="K13" i="20"/>
  <c r="J13" i="20"/>
  <c r="I13" i="20"/>
  <c r="H13" i="20"/>
  <c r="F13" i="20"/>
  <c r="G13" i="20" s="1"/>
  <c r="AA12" i="20"/>
  <c r="AB12" i="20"/>
  <c r="R12" i="20"/>
  <c r="Q12" i="20"/>
  <c r="P12" i="20"/>
  <c r="O12" i="20"/>
  <c r="N12" i="20"/>
  <c r="M12" i="20"/>
  <c r="L12" i="20"/>
  <c r="K12" i="20"/>
  <c r="J12" i="20"/>
  <c r="I12" i="20"/>
  <c r="H12" i="20"/>
  <c r="F12" i="20"/>
  <c r="G12" i="20" s="1"/>
  <c r="AB11" i="20"/>
  <c r="AA11" i="20"/>
  <c r="R11" i="20"/>
  <c r="Q11" i="20"/>
  <c r="P11" i="20"/>
  <c r="O11" i="20"/>
  <c r="N11" i="20"/>
  <c r="M11" i="20"/>
  <c r="L11" i="20"/>
  <c r="K11" i="20"/>
  <c r="J11" i="20"/>
  <c r="I11" i="20"/>
  <c r="H11" i="20"/>
  <c r="F11" i="20"/>
  <c r="G11" i="20" s="1"/>
  <c r="AB10" i="20"/>
  <c r="AA10" i="20"/>
  <c r="R10" i="20"/>
  <c r="Q10" i="20"/>
  <c r="P10" i="20"/>
  <c r="O10" i="20"/>
  <c r="N10" i="20"/>
  <c r="M10" i="20"/>
  <c r="L10" i="20"/>
  <c r="K10" i="20"/>
  <c r="J10" i="20"/>
  <c r="I10" i="20"/>
  <c r="H10" i="20"/>
  <c r="F10" i="20"/>
  <c r="G10" i="20" s="1"/>
  <c r="K28" i="18" l="1"/>
  <c r="W28" i="18"/>
  <c r="K4" i="18"/>
  <c r="W4" i="18"/>
  <c r="F10" i="19"/>
  <c r="G13" i="17"/>
  <c r="M11" i="17"/>
  <c r="I10" i="17"/>
  <c r="P11" i="19"/>
  <c r="R11" i="19" s="1"/>
  <c r="P13" i="19"/>
  <c r="Q17" i="1" s="1"/>
  <c r="L13" i="19"/>
  <c r="M17" i="1" s="1"/>
  <c r="N12" i="19"/>
  <c r="O16" i="1" s="1"/>
  <c r="D10" i="17"/>
  <c r="E7" i="17"/>
  <c r="D11" i="17"/>
  <c r="K13" i="17"/>
  <c r="O13" i="17" s="1"/>
  <c r="Q13" i="19" s="1"/>
  <c r="R17" i="1" s="1"/>
  <c r="F10" i="17"/>
  <c r="J10" i="17"/>
  <c r="N5" i="17"/>
  <c r="G9" i="17"/>
  <c r="O12" i="17"/>
  <c r="Q3" i="19" s="1"/>
  <c r="F6" i="17"/>
  <c r="K8" i="19"/>
  <c r="L12" i="1" s="1"/>
  <c r="P12" i="19"/>
  <c r="Q16" i="1" s="1"/>
  <c r="K9" i="19"/>
  <c r="L13" i="1" s="1"/>
  <c r="K2" i="17"/>
  <c r="G13" i="19"/>
  <c r="H17" i="1" s="1"/>
  <c r="G11" i="19"/>
  <c r="H15" i="1" s="1"/>
  <c r="N10" i="17"/>
  <c r="E5" i="17"/>
  <c r="I8" i="17"/>
  <c r="D8" i="17"/>
  <c r="M8" i="19"/>
  <c r="L12" i="19"/>
  <c r="M16" i="1" s="1"/>
  <c r="G2" i="17"/>
  <c r="G5" i="17"/>
  <c r="J2" i="17"/>
  <c r="M5" i="17"/>
  <c r="W29" i="18"/>
  <c r="K29" i="18"/>
  <c r="W2" i="18"/>
  <c r="K2" i="18"/>
  <c r="K3" i="18"/>
  <c r="W3" i="18"/>
  <c r="E76" i="1"/>
  <c r="K76" i="1" s="1"/>
  <c r="U76" i="1" s="1"/>
  <c r="W55" i="18"/>
  <c r="K55" i="18"/>
  <c r="W34" i="18"/>
  <c r="K34" i="18"/>
  <c r="K6" i="18"/>
  <c r="W6" i="18"/>
  <c r="E71" i="1"/>
  <c r="K71" i="1" s="1"/>
  <c r="W50" i="18"/>
  <c r="K50" i="18"/>
  <c r="E77" i="1"/>
  <c r="K77" i="1" s="1"/>
  <c r="U77" i="1" s="1"/>
  <c r="K56" i="18"/>
  <c r="W56" i="18"/>
  <c r="K16" i="18"/>
  <c r="W16" i="18"/>
  <c r="W8" i="18"/>
  <c r="K8" i="18"/>
  <c r="W15" i="18"/>
  <c r="K15" i="18"/>
  <c r="K21" i="18"/>
  <c r="W21" i="18"/>
  <c r="E59" i="1"/>
  <c r="K59" i="1" s="1"/>
  <c r="U59" i="1" s="1"/>
  <c r="K38" i="18"/>
  <c r="W38" i="18"/>
  <c r="E65" i="1"/>
  <c r="K65" i="1" s="1"/>
  <c r="U65" i="1" s="1"/>
  <c r="W44" i="18"/>
  <c r="K44" i="18"/>
  <c r="E70" i="1"/>
  <c r="K70" i="1" s="1"/>
  <c r="U70" i="1" s="1"/>
  <c r="K49" i="18"/>
  <c r="W49" i="18"/>
  <c r="E81" i="1"/>
  <c r="K81" i="1" s="1"/>
  <c r="U81" i="1" s="1"/>
  <c r="K60" i="18"/>
  <c r="W60" i="18"/>
  <c r="W20" i="18"/>
  <c r="K20" i="18"/>
  <c r="K27" i="18"/>
  <c r="W27" i="18"/>
  <c r="W37" i="18"/>
  <c r="K37" i="18"/>
  <c r="W25" i="18"/>
  <c r="K25" i="18"/>
  <c r="E73" i="1"/>
  <c r="K73" i="1" s="1"/>
  <c r="U73" i="1" s="1"/>
  <c r="W52" i="18"/>
  <c r="K52" i="18"/>
  <c r="W13" i="18"/>
  <c r="K13" i="18"/>
  <c r="E80" i="1"/>
  <c r="K80" i="1" s="1"/>
  <c r="U80" i="1" s="1"/>
  <c r="W59" i="18"/>
  <c r="K59" i="18"/>
  <c r="E82" i="1"/>
  <c r="K82" i="1" s="1"/>
  <c r="U82" i="1" s="1"/>
  <c r="W61" i="18"/>
  <c r="K61" i="18"/>
  <c r="K12" i="18"/>
  <c r="W12" i="18"/>
  <c r="E72" i="1"/>
  <c r="K72" i="1" s="1"/>
  <c r="U72" i="1" s="1"/>
  <c r="K51" i="18"/>
  <c r="W51" i="18"/>
  <c r="W22" i="18"/>
  <c r="K22" i="18"/>
  <c r="W18" i="18"/>
  <c r="K18" i="18"/>
  <c r="E75" i="1"/>
  <c r="K75" i="1" s="1"/>
  <c r="U75" i="1" s="1"/>
  <c r="W54" i="18"/>
  <c r="K54" i="18"/>
  <c r="E64" i="1"/>
  <c r="K64" i="1" s="1"/>
  <c r="U64" i="1" s="1"/>
  <c r="K43" i="18"/>
  <c r="W43" i="18"/>
  <c r="E79" i="1"/>
  <c r="K79" i="1" s="1"/>
  <c r="U79" i="1" s="1"/>
  <c r="K58" i="18"/>
  <c r="W58" i="18"/>
  <c r="W5" i="18"/>
  <c r="K5" i="18"/>
  <c r="E60" i="1"/>
  <c r="K60" i="1" s="1"/>
  <c r="U60" i="1" s="1"/>
  <c r="W39" i="18"/>
  <c r="K39" i="18"/>
  <c r="E68" i="1"/>
  <c r="K68" i="1" s="1"/>
  <c r="U68" i="1" s="1"/>
  <c r="W47" i="18"/>
  <c r="K47" i="18"/>
  <c r="E61" i="1"/>
  <c r="K61" i="1" s="1"/>
  <c r="U61" i="1" s="1"/>
  <c r="K40" i="18"/>
  <c r="W40" i="18"/>
  <c r="E78" i="1"/>
  <c r="K78" i="1" s="1"/>
  <c r="U78" i="1" s="1"/>
  <c r="K57" i="18"/>
  <c r="W57" i="18"/>
  <c r="E74" i="1"/>
  <c r="K74" i="1" s="1"/>
  <c r="U74" i="1" s="1"/>
  <c r="K53" i="18"/>
  <c r="W53" i="18"/>
  <c r="K17" i="18"/>
  <c r="W17" i="18"/>
  <c r="W26" i="18"/>
  <c r="K26" i="18"/>
  <c r="E69" i="1"/>
  <c r="K69" i="1" s="1"/>
  <c r="U69" i="1" s="1"/>
  <c r="K48" i="18"/>
  <c r="W48" i="18"/>
  <c r="W32" i="18"/>
  <c r="K32" i="18"/>
  <c r="W11" i="18"/>
  <c r="K11" i="18"/>
  <c r="W19" i="18"/>
  <c r="K19" i="18"/>
  <c r="W23" i="18"/>
  <c r="K23" i="18"/>
  <c r="W35" i="18"/>
  <c r="K35" i="18"/>
  <c r="E62" i="1"/>
  <c r="K62" i="1" s="1"/>
  <c r="U62" i="1" s="1"/>
  <c r="W41" i="18"/>
  <c r="K41" i="18"/>
  <c r="W9" i="18"/>
  <c r="K9" i="18"/>
  <c r="E66" i="1"/>
  <c r="K66" i="1" s="1"/>
  <c r="U66" i="1" s="1"/>
  <c r="K45" i="18"/>
  <c r="W45" i="18"/>
  <c r="W36" i="18"/>
  <c r="K36" i="18"/>
  <c r="W14" i="18"/>
  <c r="K14" i="18"/>
  <c r="K30" i="18"/>
  <c r="W30" i="18"/>
  <c r="E63" i="1"/>
  <c r="K63" i="1" s="1"/>
  <c r="U63" i="1" s="1"/>
  <c r="W42" i="18"/>
  <c r="K42" i="18"/>
  <c r="E67" i="1"/>
  <c r="K67" i="1" s="1"/>
  <c r="U67" i="1" s="1"/>
  <c r="W46" i="18"/>
  <c r="K46" i="18"/>
  <c r="W10" i="18"/>
  <c r="K10" i="18"/>
  <c r="K7" i="18"/>
  <c r="W7" i="18"/>
  <c r="K33" i="18"/>
  <c r="W33" i="18"/>
  <c r="K31" i="18"/>
  <c r="W31" i="18"/>
  <c r="L2" i="17"/>
  <c r="F2" i="19"/>
  <c r="G12" i="1" s="1"/>
  <c r="N8" i="17"/>
  <c r="O10" i="19"/>
  <c r="R10" i="19" s="1"/>
  <c r="H8" i="19"/>
  <c r="E4" i="19"/>
  <c r="N9" i="19"/>
  <c r="O13" i="1" s="1"/>
  <c r="F11" i="19"/>
  <c r="G15" i="1" s="1"/>
  <c r="E9" i="19"/>
  <c r="F13" i="1" s="1"/>
  <c r="K9" i="17"/>
  <c r="O9" i="17" s="1"/>
  <c r="Q10" i="19" s="1"/>
  <c r="N2" i="17"/>
  <c r="K4" i="19"/>
  <c r="I2" i="17"/>
  <c r="L9" i="19"/>
  <c r="M13" i="1" s="1"/>
  <c r="O9" i="19"/>
  <c r="P13" i="1" s="1"/>
  <c r="K13" i="19"/>
  <c r="L17" i="1" s="1"/>
  <c r="F4" i="17"/>
  <c r="P11" i="1"/>
  <c r="E13" i="19"/>
  <c r="F17" i="1" s="1"/>
  <c r="F9" i="17"/>
  <c r="F5" i="17"/>
  <c r="E9" i="17"/>
  <c r="G5" i="19"/>
  <c r="L2" i="19"/>
  <c r="M12" i="1" s="1"/>
  <c r="O12" i="19"/>
  <c r="P16" i="1" s="1"/>
  <c r="M2" i="17"/>
  <c r="O13" i="19"/>
  <c r="P17" i="1" s="1"/>
  <c r="E12" i="19"/>
  <c r="F16" i="1" s="1"/>
  <c r="L11" i="17"/>
  <c r="J11" i="17"/>
  <c r="L4" i="19"/>
  <c r="U71" i="1"/>
  <c r="M4" i="17"/>
  <c r="O14" i="1"/>
  <c r="N13" i="1"/>
  <c r="R3" i="19"/>
  <c r="N4" i="19"/>
  <c r="G14" i="1"/>
  <c r="H12" i="1"/>
  <c r="Q14" i="1"/>
  <c r="P12" i="1"/>
  <c r="M11" i="1"/>
  <c r="H13" i="1"/>
  <c r="J8" i="17"/>
  <c r="F12" i="19"/>
  <c r="G16" i="1" s="1"/>
  <c r="J4" i="17"/>
  <c r="Q13" i="1"/>
  <c r="I14" i="1"/>
  <c r="D14" i="1"/>
  <c r="N12" i="1"/>
  <c r="O11" i="1"/>
  <c r="O12" i="1"/>
  <c r="F14" i="1"/>
  <c r="L11" i="1"/>
  <c r="Q11" i="1"/>
  <c r="L14" i="1"/>
  <c r="D13" i="1"/>
  <c r="N11" i="1"/>
  <c r="G13" i="1"/>
  <c r="F15" i="1"/>
  <c r="P15" i="1"/>
  <c r="L15" i="1"/>
  <c r="L16" i="1"/>
  <c r="F12" i="1"/>
  <c r="N15" i="1"/>
  <c r="N16" i="1"/>
  <c r="I15" i="1"/>
  <c r="I16" i="1"/>
  <c r="M15" i="1"/>
  <c r="I12" i="1"/>
  <c r="I13" i="1"/>
  <c r="Q12" i="1"/>
  <c r="D15" i="1"/>
  <c r="D16" i="1"/>
  <c r="N14" i="1"/>
  <c r="H14" i="1"/>
  <c r="H16" i="1"/>
  <c r="O15" i="1"/>
  <c r="M14" i="1"/>
  <c r="O17" i="1"/>
  <c r="AC35" i="20"/>
  <c r="AC26" i="20"/>
  <c r="AC10" i="20"/>
  <c r="AC11" i="20"/>
  <c r="AC27" i="20"/>
  <c r="AC14" i="20"/>
  <c r="AC18" i="20"/>
  <c r="AC22" i="20"/>
  <c r="AC31" i="20"/>
  <c r="AC36" i="20"/>
  <c r="AC19" i="20"/>
  <c r="AC23" i="20"/>
  <c r="AC42" i="20"/>
  <c r="AC30" i="20"/>
  <c r="R46" i="21"/>
  <c r="G46" i="21"/>
  <c r="J46" i="21"/>
  <c r="Q46" i="21"/>
  <c r="N46" i="21"/>
  <c r="P46" i="21"/>
  <c r="M46" i="21"/>
  <c r="I46" i="21"/>
  <c r="K46" i="21"/>
  <c r="H46" i="21"/>
  <c r="L46" i="21"/>
  <c r="O46" i="21"/>
  <c r="AC40" i="20"/>
  <c r="AC16" i="20"/>
  <c r="AC34" i="20"/>
  <c r="AC39" i="20"/>
  <c r="AC12" i="20"/>
  <c r="AC15" i="20"/>
  <c r="AC38" i="20"/>
  <c r="AC43" i="20"/>
  <c r="I46" i="20"/>
  <c r="Q46" i="20"/>
  <c r="M46" i="20"/>
  <c r="J46" i="20"/>
  <c r="N46" i="20"/>
  <c r="R46" i="20"/>
  <c r="G46" i="20"/>
  <c r="O46" i="20"/>
  <c r="H46" i="20"/>
  <c r="L46" i="20"/>
  <c r="P46" i="20"/>
  <c r="AC32" i="20"/>
  <c r="K46" i="20"/>
  <c r="AC20" i="20"/>
  <c r="AC24" i="20"/>
  <c r="AC28" i="20"/>
  <c r="AC44" i="20"/>
  <c r="AA13" i="20"/>
  <c r="AC13" i="20" s="1"/>
  <c r="AA17" i="20"/>
  <c r="AC17" i="20" s="1"/>
  <c r="AA21" i="20"/>
  <c r="AC21" i="20" s="1"/>
  <c r="AA25" i="20"/>
  <c r="AC25" i="20" s="1"/>
  <c r="AA29" i="20"/>
  <c r="AC29" i="20" s="1"/>
  <c r="AA33" i="20"/>
  <c r="AC33" i="20" s="1"/>
  <c r="AA37" i="20"/>
  <c r="AC37" i="20" s="1"/>
  <c r="AA41" i="20"/>
  <c r="AC41" i="20" s="1"/>
  <c r="AA45" i="20"/>
  <c r="AC45" i="20" s="1"/>
  <c r="B2" i="6"/>
  <c r="B3" i="6"/>
  <c r="B4" i="6"/>
  <c r="B5" i="6"/>
  <c r="B6" i="6"/>
  <c r="O10" i="17" l="1"/>
  <c r="Q11" i="19" s="1"/>
  <c r="R15" i="1" s="1"/>
  <c r="Q15" i="1"/>
  <c r="S15" i="1" s="1"/>
  <c r="O11" i="17"/>
  <c r="Q12" i="19" s="1"/>
  <c r="R16" i="1" s="1"/>
  <c r="O8" i="17"/>
  <c r="V79" i="1"/>
  <c r="R9" i="19"/>
  <c r="V82" i="1"/>
  <c r="V76" i="1"/>
  <c r="V80" i="1"/>
  <c r="V81" i="1"/>
  <c r="V78" i="1"/>
  <c r="P14" i="1"/>
  <c r="S14" i="1" s="1"/>
  <c r="V71" i="1"/>
  <c r="S17" i="1"/>
  <c r="R13" i="19"/>
  <c r="R12" i="19"/>
  <c r="V72" i="1"/>
  <c r="V73" i="1"/>
  <c r="V62" i="1"/>
  <c r="V63" i="1"/>
  <c r="V64" i="1"/>
  <c r="V77" i="1"/>
  <c r="V67" i="1"/>
  <c r="V66" i="1"/>
  <c r="V60" i="1"/>
  <c r="V68" i="1"/>
  <c r="V74" i="1"/>
  <c r="Q9" i="19"/>
  <c r="R13" i="1" s="1"/>
  <c r="S12" i="1"/>
  <c r="V61" i="1"/>
  <c r="V75" i="1"/>
  <c r="V70" i="1"/>
  <c r="V69" i="1"/>
  <c r="V65" i="1"/>
  <c r="R14" i="1"/>
  <c r="S16" i="1"/>
  <c r="S13" i="1"/>
  <c r="M54" i="6"/>
  <c r="M62" i="6"/>
  <c r="N66" i="6"/>
  <c r="N54" i="6"/>
  <c r="N58" i="6"/>
  <c r="M64" i="6"/>
  <c r="M67" i="6"/>
  <c r="N55" i="6"/>
  <c r="M60" i="6"/>
  <c r="M63" i="6"/>
  <c r="M66" i="6"/>
  <c r="N67" i="6"/>
  <c r="M58" i="6"/>
  <c r="N62" i="6"/>
  <c r="M74" i="6"/>
  <c r="M55" i="6"/>
  <c r="M70" i="6"/>
  <c r="N71" i="6"/>
  <c r="N74" i="6"/>
  <c r="M56" i="6"/>
  <c r="N70" i="6"/>
  <c r="N73" i="6"/>
  <c r="N65" i="6"/>
  <c r="M69" i="6"/>
  <c r="M65" i="6"/>
  <c r="M57" i="6"/>
  <c r="N53" i="6"/>
  <c r="N72" i="6"/>
  <c r="N64" i="6"/>
  <c r="N56" i="6"/>
  <c r="N52" i="6"/>
  <c r="M52" i="6"/>
  <c r="N69" i="6"/>
  <c r="N75" i="6"/>
  <c r="N59" i="6"/>
  <c r="M53" i="6"/>
  <c r="N61" i="6"/>
  <c r="M68" i="6"/>
  <c r="M73" i="6"/>
  <c r="M61" i="6"/>
  <c r="M72" i="6"/>
  <c r="N63" i="6"/>
  <c r="M71" i="6"/>
  <c r="N68" i="6"/>
  <c r="N60" i="6"/>
  <c r="N57" i="6"/>
  <c r="M75" i="6"/>
  <c r="M59" i="6"/>
  <c r="K58" i="6"/>
  <c r="K74" i="6"/>
  <c r="K66" i="6"/>
  <c r="K72" i="6"/>
  <c r="K62" i="6"/>
  <c r="K65" i="6"/>
  <c r="K54" i="6"/>
  <c r="K70" i="6"/>
  <c r="L56" i="6"/>
  <c r="L60" i="6"/>
  <c r="L63" i="6"/>
  <c r="L57" i="6"/>
  <c r="L59" i="6"/>
  <c r="L72" i="6"/>
  <c r="K68" i="6"/>
  <c r="L75" i="6"/>
  <c r="L69" i="6"/>
  <c r="L67" i="6"/>
  <c r="K73" i="6"/>
  <c r="L66" i="6"/>
  <c r="K69" i="6"/>
  <c r="L53" i="6"/>
  <c r="L71" i="6"/>
  <c r="K61" i="6"/>
  <c r="L52" i="6"/>
  <c r="L61" i="6"/>
  <c r="L62" i="6"/>
  <c r="L64" i="6"/>
  <c r="K60" i="6"/>
  <c r="K71" i="6"/>
  <c r="K63" i="6"/>
  <c r="K55" i="6"/>
  <c r="K64" i="6"/>
  <c r="L74" i="6"/>
  <c r="L58" i="6"/>
  <c r="K56" i="6"/>
  <c r="K52" i="6"/>
  <c r="L70" i="6"/>
  <c r="L54" i="6"/>
  <c r="L73" i="6"/>
  <c r="K57" i="6"/>
  <c r="K75" i="6"/>
  <c r="K67" i="6"/>
  <c r="K59" i="6"/>
  <c r="L55" i="6"/>
  <c r="L68" i="6"/>
  <c r="L65" i="6"/>
  <c r="K53" i="6"/>
  <c r="J54" i="6"/>
  <c r="J70" i="6"/>
  <c r="I54" i="6"/>
  <c r="I70" i="6"/>
  <c r="J62" i="6"/>
  <c r="I67" i="6"/>
  <c r="J58" i="6"/>
  <c r="J66" i="6"/>
  <c r="I66" i="6"/>
  <c r="J59" i="6"/>
  <c r="J75" i="6"/>
  <c r="I62" i="6"/>
  <c r="J61" i="6"/>
  <c r="I58" i="6"/>
  <c r="J71" i="6"/>
  <c r="I53" i="6"/>
  <c r="I74" i="6"/>
  <c r="I63" i="6"/>
  <c r="I69" i="6"/>
  <c r="J74" i="6"/>
  <c r="J53" i="6"/>
  <c r="J72" i="6"/>
  <c r="I72" i="6"/>
  <c r="J64" i="6"/>
  <c r="I64" i="6"/>
  <c r="J56" i="6"/>
  <c r="I56" i="6"/>
  <c r="J52" i="6"/>
  <c r="I52" i="6"/>
  <c r="I61" i="6"/>
  <c r="I75" i="6"/>
  <c r="J63" i="6"/>
  <c r="I55" i="6"/>
  <c r="J69" i="6"/>
  <c r="I73" i="6"/>
  <c r="I65" i="6"/>
  <c r="J73" i="6"/>
  <c r="J67" i="6"/>
  <c r="J68" i="6"/>
  <c r="I68" i="6"/>
  <c r="J60" i="6"/>
  <c r="I60" i="6"/>
  <c r="J57" i="6"/>
  <c r="I57" i="6"/>
  <c r="J65" i="6"/>
  <c r="I59" i="6"/>
  <c r="J55" i="6"/>
  <c r="I71" i="6"/>
  <c r="O70" i="6"/>
  <c r="P59" i="6"/>
  <c r="O62" i="6"/>
  <c r="O68" i="6"/>
  <c r="P75" i="6"/>
  <c r="P53" i="6"/>
  <c r="O58" i="6"/>
  <c r="O61" i="6"/>
  <c r="O64" i="6"/>
  <c r="O66" i="6"/>
  <c r="P52" i="6"/>
  <c r="P72" i="6"/>
  <c r="O54" i="6"/>
  <c r="P65" i="6"/>
  <c r="O74" i="6"/>
  <c r="P71" i="6"/>
  <c r="P68" i="6"/>
  <c r="O69" i="6"/>
  <c r="P60" i="6"/>
  <c r="O53" i="6"/>
  <c r="O75" i="6"/>
  <c r="O67" i="6"/>
  <c r="O59" i="6"/>
  <c r="P55" i="6"/>
  <c r="O73" i="6"/>
  <c r="P67" i="6"/>
  <c r="P64" i="6"/>
  <c r="O57" i="6"/>
  <c r="P62" i="6"/>
  <c r="P57" i="6"/>
  <c r="O65" i="6"/>
  <c r="P73" i="6"/>
  <c r="P69" i="6"/>
  <c r="O60" i="6"/>
  <c r="P56" i="6"/>
  <c r="P74" i="6"/>
  <c r="P58" i="6"/>
  <c r="O72" i="6"/>
  <c r="P63" i="6"/>
  <c r="O71" i="6"/>
  <c r="O63" i="6"/>
  <c r="O55" i="6"/>
  <c r="P70" i="6"/>
  <c r="P54" i="6"/>
  <c r="O56" i="6"/>
  <c r="O52" i="6"/>
  <c r="P61" i="6"/>
  <c r="P66" i="6"/>
  <c r="H62" i="6"/>
  <c r="G70" i="6"/>
  <c r="H59" i="6"/>
  <c r="H75" i="6"/>
  <c r="G62" i="6"/>
  <c r="G59" i="6"/>
  <c r="H58" i="6"/>
  <c r="H74" i="6"/>
  <c r="G66" i="6"/>
  <c r="G58" i="6"/>
  <c r="H54" i="6"/>
  <c r="H70" i="6"/>
  <c r="G67" i="6"/>
  <c r="G54" i="6"/>
  <c r="H61" i="6"/>
  <c r="G63" i="6"/>
  <c r="H66" i="6"/>
  <c r="G69" i="6"/>
  <c r="H71" i="6"/>
  <c r="G74" i="6"/>
  <c r="H55" i="6"/>
  <c r="G55" i="6"/>
  <c r="G53" i="6"/>
  <c r="H53" i="6"/>
  <c r="G73" i="6"/>
  <c r="H67" i="6"/>
  <c r="G72" i="6"/>
  <c r="H68" i="6"/>
  <c r="G64" i="6"/>
  <c r="H60" i="6"/>
  <c r="G56" i="6"/>
  <c r="G52" i="6"/>
  <c r="G71" i="6"/>
  <c r="G57" i="6"/>
  <c r="H57" i="6"/>
  <c r="G61" i="6"/>
  <c r="H69" i="6"/>
  <c r="G75" i="6"/>
  <c r="H72" i="6"/>
  <c r="G68" i="6"/>
  <c r="H64" i="6"/>
  <c r="G60" i="6"/>
  <c r="H56" i="6"/>
  <c r="H52" i="6"/>
  <c r="H63" i="6"/>
  <c r="H65" i="6"/>
  <c r="G65" i="6"/>
  <c r="H73" i="6"/>
  <c r="AK16" i="6"/>
  <c r="AI2" i="6" l="1"/>
  <c r="AI1" i="6"/>
  <c r="AK2" i="2"/>
  <c r="AK1" i="2"/>
  <c r="B45" i="17"/>
  <c r="C45" i="17"/>
  <c r="B46" i="17"/>
  <c r="C46" i="17"/>
  <c r="B47" i="17"/>
  <c r="C47" i="17"/>
  <c r="B48" i="17"/>
  <c r="C48" i="17"/>
  <c r="B49" i="17"/>
  <c r="C49" i="17"/>
  <c r="B50" i="17"/>
  <c r="C50" i="17"/>
  <c r="B16" i="17"/>
  <c r="B17" i="17"/>
  <c r="B18" i="17"/>
  <c r="B19" i="17"/>
  <c r="B20" i="17"/>
  <c r="B21" i="17"/>
  <c r="B22" i="17"/>
  <c r="B23" i="17"/>
  <c r="B24" i="17"/>
  <c r="B25" i="17"/>
  <c r="B26" i="17"/>
  <c r="B27" i="17"/>
  <c r="B28" i="17"/>
  <c r="B29" i="17"/>
  <c r="B30" i="17"/>
  <c r="B31" i="17"/>
  <c r="B32" i="17"/>
  <c r="B33" i="17"/>
  <c r="B34" i="17"/>
  <c r="B35" i="17"/>
  <c r="B36" i="17"/>
  <c r="B37" i="17"/>
  <c r="B38" i="17"/>
  <c r="B39" i="17"/>
  <c r="B40" i="17"/>
  <c r="B41" i="17"/>
  <c r="B42" i="17"/>
  <c r="B43" i="17"/>
  <c r="B44" i="17"/>
  <c r="B15" i="17"/>
  <c r="C58" i="1"/>
  <c r="B58" i="1"/>
  <c r="C57" i="1"/>
  <c r="B57" i="1"/>
  <c r="C56" i="1"/>
  <c r="B56" i="1"/>
  <c r="C55" i="1"/>
  <c r="B55" i="1"/>
  <c r="C54" i="1"/>
  <c r="B54" i="1"/>
  <c r="C53" i="1"/>
  <c r="B53" i="1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46" i="6"/>
  <c r="F47" i="6"/>
  <c r="F48" i="6"/>
  <c r="F49" i="6"/>
  <c r="F50" i="6"/>
  <c r="F51" i="6"/>
  <c r="F17" i="2"/>
  <c r="M17" i="2" s="1"/>
  <c r="H17" i="2"/>
  <c r="I17" i="2"/>
  <c r="J17" i="2"/>
  <c r="K17" i="2"/>
  <c r="L17" i="2"/>
  <c r="N17" i="2"/>
  <c r="O17" i="2"/>
  <c r="P17" i="2"/>
  <c r="Q17" i="2"/>
  <c r="R17" i="2"/>
  <c r="F18" i="2"/>
  <c r="M18" i="2" s="1"/>
  <c r="H18" i="2"/>
  <c r="I18" i="2"/>
  <c r="J18" i="2"/>
  <c r="K18" i="2"/>
  <c r="L18" i="2"/>
  <c r="N18" i="2"/>
  <c r="O18" i="2"/>
  <c r="P18" i="2"/>
  <c r="Q18" i="2"/>
  <c r="R18" i="2"/>
  <c r="F19" i="2"/>
  <c r="K19" i="2" s="1"/>
  <c r="H19" i="2"/>
  <c r="I19" i="2"/>
  <c r="J19" i="2"/>
  <c r="L19" i="2"/>
  <c r="M19" i="2"/>
  <c r="N19" i="2"/>
  <c r="O19" i="2"/>
  <c r="P19" i="2"/>
  <c r="Q19" i="2"/>
  <c r="R19" i="2"/>
  <c r="F20" i="2"/>
  <c r="M20" i="2" s="1"/>
  <c r="H20" i="2"/>
  <c r="I20" i="2"/>
  <c r="J20" i="2"/>
  <c r="K20" i="2"/>
  <c r="L20" i="2"/>
  <c r="N20" i="2"/>
  <c r="O20" i="2"/>
  <c r="P20" i="2"/>
  <c r="Q20" i="2"/>
  <c r="R20" i="2"/>
  <c r="F21" i="2"/>
  <c r="O21" i="2" s="1"/>
  <c r="H21" i="2"/>
  <c r="J21" i="2"/>
  <c r="K21" i="2"/>
  <c r="L21" i="2"/>
  <c r="M21" i="2"/>
  <c r="N21" i="2"/>
  <c r="P21" i="2"/>
  <c r="Q21" i="2"/>
  <c r="R21" i="2"/>
  <c r="F22" i="2"/>
  <c r="I22" i="2" s="1"/>
  <c r="G22" i="2"/>
  <c r="H22" i="2"/>
  <c r="J22" i="2"/>
  <c r="K22" i="2"/>
  <c r="L22" i="2"/>
  <c r="M22" i="2"/>
  <c r="N22" i="2"/>
  <c r="O22" i="2"/>
  <c r="P22" i="2"/>
  <c r="Q22" i="2"/>
  <c r="R22" i="2"/>
  <c r="F23" i="2"/>
  <c r="Q23" i="2" s="1"/>
  <c r="H23" i="2"/>
  <c r="J23" i="2"/>
  <c r="K23" i="2"/>
  <c r="L23" i="2"/>
  <c r="M23" i="2"/>
  <c r="N23" i="2"/>
  <c r="O23" i="2"/>
  <c r="P23" i="2"/>
  <c r="R23" i="2"/>
  <c r="F24" i="2"/>
  <c r="Q24" i="2" s="1"/>
  <c r="H24" i="2"/>
  <c r="J24" i="2"/>
  <c r="K24" i="2"/>
  <c r="L24" i="2"/>
  <c r="M24" i="2"/>
  <c r="N24" i="2"/>
  <c r="O24" i="2"/>
  <c r="P24" i="2"/>
  <c r="R24" i="2"/>
  <c r="F25" i="2"/>
  <c r="K25" i="2" s="1"/>
  <c r="G25" i="2"/>
  <c r="H25" i="2"/>
  <c r="J25" i="2"/>
  <c r="L25" i="2"/>
  <c r="M25" i="2"/>
  <c r="N25" i="2"/>
  <c r="O25" i="2"/>
  <c r="P25" i="2"/>
  <c r="Q25" i="2"/>
  <c r="R25" i="2"/>
  <c r="F26" i="2"/>
  <c r="O26" i="2" s="1"/>
  <c r="G26" i="2"/>
  <c r="H26" i="2"/>
  <c r="J26" i="2"/>
  <c r="L26" i="2"/>
  <c r="M26" i="2"/>
  <c r="N26" i="2"/>
  <c r="P26" i="2"/>
  <c r="R26" i="2"/>
  <c r="F27" i="2"/>
  <c r="M27" i="2" s="1"/>
  <c r="G27" i="2"/>
  <c r="H27" i="2"/>
  <c r="J27" i="2"/>
  <c r="K27" i="2"/>
  <c r="L27" i="2"/>
  <c r="N27" i="2"/>
  <c r="O27" i="2"/>
  <c r="P27" i="2"/>
  <c r="Q27" i="2"/>
  <c r="R27" i="2"/>
  <c r="F28" i="2"/>
  <c r="I28" i="2" s="1"/>
  <c r="G28" i="2"/>
  <c r="H28" i="2"/>
  <c r="J28" i="2"/>
  <c r="L28" i="2"/>
  <c r="M28" i="2"/>
  <c r="N28" i="2"/>
  <c r="O28" i="2"/>
  <c r="P28" i="2"/>
  <c r="Q28" i="2"/>
  <c r="R28" i="2"/>
  <c r="F29" i="2"/>
  <c r="M29" i="2" s="1"/>
  <c r="G29" i="2"/>
  <c r="H29" i="2"/>
  <c r="I29" i="2"/>
  <c r="J29" i="2"/>
  <c r="L29" i="2"/>
  <c r="N29" i="2"/>
  <c r="O29" i="2"/>
  <c r="P29" i="2"/>
  <c r="Q29" i="2"/>
  <c r="R29" i="2"/>
  <c r="F30" i="2"/>
  <c r="K30" i="2" s="1"/>
  <c r="G30" i="2"/>
  <c r="H30" i="2"/>
  <c r="I30" i="2"/>
  <c r="J30" i="2"/>
  <c r="L30" i="2"/>
  <c r="M30" i="2"/>
  <c r="N30" i="2"/>
  <c r="O30" i="2"/>
  <c r="P30" i="2"/>
  <c r="Q30" i="2"/>
  <c r="R30" i="2"/>
  <c r="F31" i="2"/>
  <c r="M31" i="2" s="1"/>
  <c r="G31" i="2"/>
  <c r="H31" i="2"/>
  <c r="I31" i="2"/>
  <c r="J31" i="2"/>
  <c r="L31" i="2"/>
  <c r="N31" i="2"/>
  <c r="O31" i="2"/>
  <c r="P31" i="2"/>
  <c r="Q31" i="2"/>
  <c r="R31" i="2"/>
  <c r="F32" i="2"/>
  <c r="I32" i="2" s="1"/>
  <c r="G32" i="2"/>
  <c r="H32" i="2"/>
  <c r="J32" i="2"/>
  <c r="L32" i="2"/>
  <c r="M32" i="2"/>
  <c r="N32" i="2"/>
  <c r="P32" i="2"/>
  <c r="Q32" i="2"/>
  <c r="R32" i="2"/>
  <c r="F33" i="2"/>
  <c r="O33" i="2" s="1"/>
  <c r="G33" i="2"/>
  <c r="H33" i="2"/>
  <c r="I33" i="2"/>
  <c r="J33" i="2"/>
  <c r="L33" i="2"/>
  <c r="M33" i="2"/>
  <c r="N33" i="2"/>
  <c r="P33" i="2"/>
  <c r="R33" i="2"/>
  <c r="F34" i="2"/>
  <c r="M34" i="2" s="1"/>
  <c r="G34" i="2"/>
  <c r="H34" i="2"/>
  <c r="I34" i="2"/>
  <c r="J34" i="2"/>
  <c r="K34" i="2"/>
  <c r="L34" i="2"/>
  <c r="N34" i="2"/>
  <c r="O34" i="2"/>
  <c r="P34" i="2"/>
  <c r="Q34" i="2"/>
  <c r="R34" i="2"/>
  <c r="F35" i="2"/>
  <c r="O35" i="2" s="1"/>
  <c r="G35" i="2"/>
  <c r="H35" i="2"/>
  <c r="I35" i="2"/>
  <c r="J35" i="2"/>
  <c r="K35" i="2"/>
  <c r="L35" i="2"/>
  <c r="N35" i="2"/>
  <c r="P35" i="2"/>
  <c r="R35" i="2"/>
  <c r="F36" i="2"/>
  <c r="Q36" i="2" s="1"/>
  <c r="H36" i="2"/>
  <c r="I36" i="2"/>
  <c r="J36" i="2"/>
  <c r="K36" i="2"/>
  <c r="L36" i="2"/>
  <c r="N36" i="2"/>
  <c r="P36" i="2"/>
  <c r="R36" i="2"/>
  <c r="F37" i="2"/>
  <c r="I37" i="2" s="1"/>
  <c r="G37" i="2"/>
  <c r="H37" i="2"/>
  <c r="J37" i="2"/>
  <c r="K37" i="2"/>
  <c r="L37" i="2"/>
  <c r="N37" i="2"/>
  <c r="P37" i="2"/>
  <c r="Q37" i="2"/>
  <c r="R37" i="2"/>
  <c r="F38" i="2"/>
  <c r="Q38" i="2" s="1"/>
  <c r="H38" i="2"/>
  <c r="I38" i="2"/>
  <c r="J38" i="2"/>
  <c r="K38" i="2"/>
  <c r="L38" i="2"/>
  <c r="N38" i="2"/>
  <c r="O38" i="2"/>
  <c r="P38" i="2"/>
  <c r="R38" i="2"/>
  <c r="F39" i="2"/>
  <c r="G39" i="2" s="1"/>
  <c r="H39" i="2"/>
  <c r="J39" i="2"/>
  <c r="K39" i="2"/>
  <c r="L39" i="2"/>
  <c r="N39" i="2"/>
  <c r="O39" i="2"/>
  <c r="P39" i="2"/>
  <c r="Q39" i="2"/>
  <c r="R39" i="2"/>
  <c r="F40" i="2"/>
  <c r="I40" i="2" s="1"/>
  <c r="G40" i="2"/>
  <c r="H40" i="2"/>
  <c r="J40" i="2"/>
  <c r="K40" i="2"/>
  <c r="L40" i="2"/>
  <c r="M40" i="2"/>
  <c r="N40" i="2"/>
  <c r="O40" i="2"/>
  <c r="P40" i="2"/>
  <c r="Q40" i="2"/>
  <c r="R40" i="2"/>
  <c r="F41" i="2"/>
  <c r="I41" i="2" s="1"/>
  <c r="G41" i="2"/>
  <c r="H41" i="2"/>
  <c r="J41" i="2"/>
  <c r="K41" i="2"/>
  <c r="L41" i="2"/>
  <c r="M41" i="2"/>
  <c r="N41" i="2"/>
  <c r="O41" i="2"/>
  <c r="P41" i="2"/>
  <c r="R41" i="2"/>
  <c r="F42" i="2"/>
  <c r="G42" i="2" s="1"/>
  <c r="H42" i="2"/>
  <c r="J42" i="2"/>
  <c r="K42" i="2"/>
  <c r="L42" i="2"/>
  <c r="M42" i="2"/>
  <c r="N42" i="2"/>
  <c r="P42" i="2"/>
  <c r="Q42" i="2"/>
  <c r="R42" i="2"/>
  <c r="F43" i="2"/>
  <c r="G43" i="2" s="1"/>
  <c r="H43" i="2"/>
  <c r="J43" i="2"/>
  <c r="K43" i="2"/>
  <c r="L43" i="2"/>
  <c r="M43" i="2"/>
  <c r="N43" i="2"/>
  <c r="P43" i="2"/>
  <c r="Q43" i="2"/>
  <c r="R43" i="2"/>
  <c r="F44" i="2"/>
  <c r="K44" i="2" s="1"/>
  <c r="G44" i="2"/>
  <c r="H44" i="2"/>
  <c r="I44" i="2"/>
  <c r="J44" i="2"/>
  <c r="L44" i="2"/>
  <c r="M44" i="2"/>
  <c r="N44" i="2"/>
  <c r="P44" i="2"/>
  <c r="Q44" i="2"/>
  <c r="R44" i="2"/>
  <c r="F45" i="2"/>
  <c r="I45" i="2" s="1"/>
  <c r="G45" i="2"/>
  <c r="H45" i="2"/>
  <c r="J45" i="2"/>
  <c r="K45" i="2"/>
  <c r="L45" i="2"/>
  <c r="M45" i="2"/>
  <c r="N45" i="2"/>
  <c r="P45" i="2"/>
  <c r="R45" i="2"/>
  <c r="F46" i="2"/>
  <c r="H46" i="2"/>
  <c r="J46" i="2"/>
  <c r="K46" i="2"/>
  <c r="L46" i="2"/>
  <c r="M46" i="2"/>
  <c r="N46" i="2"/>
  <c r="O46" i="2"/>
  <c r="P46" i="2"/>
  <c r="R46" i="2"/>
  <c r="F47" i="2"/>
  <c r="K47" i="2" s="1"/>
  <c r="G47" i="2"/>
  <c r="H47" i="2"/>
  <c r="I47" i="2"/>
  <c r="J47" i="2"/>
  <c r="L47" i="2"/>
  <c r="M47" i="2"/>
  <c r="N47" i="2"/>
  <c r="O47" i="2"/>
  <c r="P47" i="2"/>
  <c r="R47" i="2"/>
  <c r="F48" i="2"/>
  <c r="M48" i="2" s="1"/>
  <c r="G48" i="2"/>
  <c r="H48" i="2"/>
  <c r="I48" i="2"/>
  <c r="J48" i="2"/>
  <c r="K48" i="2"/>
  <c r="L48" i="2"/>
  <c r="N48" i="2"/>
  <c r="O48" i="2"/>
  <c r="P48" i="2"/>
  <c r="R48" i="2"/>
  <c r="F49" i="2"/>
  <c r="O49" i="2" s="1"/>
  <c r="G49" i="2"/>
  <c r="H49" i="2"/>
  <c r="I49" i="2"/>
  <c r="J49" i="2"/>
  <c r="K49" i="2"/>
  <c r="L49" i="2"/>
  <c r="M49" i="2"/>
  <c r="N49" i="2"/>
  <c r="P49" i="2"/>
  <c r="R49" i="2"/>
  <c r="F50" i="2"/>
  <c r="H50" i="2"/>
  <c r="I50" i="2"/>
  <c r="J50" i="2"/>
  <c r="K50" i="2"/>
  <c r="L50" i="2"/>
  <c r="M50" i="2"/>
  <c r="N50" i="2"/>
  <c r="O50" i="2"/>
  <c r="P50" i="2"/>
  <c r="R50" i="2"/>
  <c r="F51" i="2"/>
  <c r="I51" i="2" s="1"/>
  <c r="G51" i="2"/>
  <c r="H51" i="2"/>
  <c r="J51" i="2"/>
  <c r="K51" i="2"/>
  <c r="L51" i="2"/>
  <c r="M51" i="2"/>
  <c r="N51" i="2"/>
  <c r="O51" i="2"/>
  <c r="P51" i="2"/>
  <c r="R51" i="2"/>
  <c r="AK51" i="6"/>
  <c r="AL46" i="6"/>
  <c r="AK47" i="6"/>
  <c r="AK48" i="6"/>
  <c r="AK49" i="6"/>
  <c r="AL50" i="6"/>
  <c r="AM51" i="2"/>
  <c r="AM46" i="2"/>
  <c r="AN47" i="2"/>
  <c r="AM48" i="2"/>
  <c r="AM49" i="2"/>
  <c r="AM50" i="2"/>
  <c r="Q50" i="2" l="1"/>
  <c r="S50" i="2"/>
  <c r="G46" i="2"/>
  <c r="S46" i="2"/>
  <c r="S76" i="2" s="1"/>
  <c r="D8" i="2" s="1"/>
  <c r="B8" i="17" s="1"/>
  <c r="Q41" i="2"/>
  <c r="Q45" i="2"/>
  <c r="O37" i="2"/>
  <c r="O36" i="2"/>
  <c r="K26" i="2"/>
  <c r="B75" i="17"/>
  <c r="H50" i="17"/>
  <c r="J37" i="18" s="1"/>
  <c r="H49" i="17"/>
  <c r="J36" i="18" s="1"/>
  <c r="H48" i="17"/>
  <c r="J35" i="18" s="1"/>
  <c r="H47" i="17"/>
  <c r="J34" i="18" s="1"/>
  <c r="H46" i="17"/>
  <c r="J33" i="18" s="1"/>
  <c r="H45" i="17"/>
  <c r="J16" i="18" s="1"/>
  <c r="O50" i="17"/>
  <c r="S37" i="18" s="1"/>
  <c r="O49" i="17"/>
  <c r="S36" i="18" s="1"/>
  <c r="O48" i="17"/>
  <c r="S35" i="18" s="1"/>
  <c r="O47" i="17"/>
  <c r="S34" i="18" s="1"/>
  <c r="O46" i="17"/>
  <c r="S33" i="18" s="1"/>
  <c r="O45" i="17"/>
  <c r="S16" i="18" s="1"/>
  <c r="O32" i="2"/>
  <c r="AN50" i="2"/>
  <c r="AO50" i="2" s="1"/>
  <c r="K29" i="2"/>
  <c r="K31" i="2"/>
  <c r="K33" i="2"/>
  <c r="K28" i="2"/>
  <c r="I26" i="2"/>
  <c r="Q51" i="2"/>
  <c r="O44" i="2"/>
  <c r="M35" i="2"/>
  <c r="I25" i="2"/>
  <c r="G21" i="2"/>
  <c r="O42" i="2"/>
  <c r="Q48" i="2"/>
  <c r="Q47" i="2"/>
  <c r="Q46" i="2"/>
  <c r="O43" i="2"/>
  <c r="M39" i="2"/>
  <c r="M36" i="2"/>
  <c r="M37" i="2"/>
  <c r="M38" i="2"/>
  <c r="K32" i="2"/>
  <c r="I27" i="2"/>
  <c r="I24" i="2"/>
  <c r="G20" i="2"/>
  <c r="G19" i="2"/>
  <c r="G17" i="2"/>
  <c r="I23" i="2"/>
  <c r="G18" i="2"/>
  <c r="I21" i="2"/>
  <c r="G38" i="2"/>
  <c r="G36" i="2"/>
  <c r="G24" i="2"/>
  <c r="G23" i="2"/>
  <c r="O45" i="2"/>
  <c r="I46" i="2"/>
  <c r="I43" i="2"/>
  <c r="I42" i="2"/>
  <c r="I39" i="2"/>
  <c r="Q35" i="2"/>
  <c r="Q33" i="2"/>
  <c r="Q26" i="2"/>
  <c r="Q49" i="2"/>
  <c r="G50" i="2"/>
  <c r="AN46" i="2"/>
  <c r="AO46" i="2" s="1"/>
  <c r="AL48" i="6"/>
  <c r="AL51" i="6"/>
  <c r="AM51" i="6" s="1"/>
  <c r="AK46" i="6"/>
  <c r="AM46" i="6" s="1"/>
  <c r="AN49" i="2"/>
  <c r="AO49" i="2" s="1"/>
  <c r="AK50" i="6"/>
  <c r="AM50" i="6" s="1"/>
  <c r="AM47" i="2"/>
  <c r="AO47" i="2" s="1"/>
  <c r="AN51" i="2"/>
  <c r="AO51" i="2" s="1"/>
  <c r="AM48" i="6"/>
  <c r="D58" i="1"/>
  <c r="D57" i="1"/>
  <c r="D56" i="1"/>
  <c r="D55" i="1"/>
  <c r="D53" i="1"/>
  <c r="D54" i="1"/>
  <c r="AL49" i="6"/>
  <c r="AM49" i="6" s="1"/>
  <c r="AL47" i="6"/>
  <c r="AM47" i="6" s="1"/>
  <c r="AN48" i="2"/>
  <c r="AO48" i="2" s="1"/>
  <c r="P49" i="17" l="1"/>
  <c r="V36" i="18" s="1"/>
  <c r="P45" i="17"/>
  <c r="V16" i="18" s="1"/>
  <c r="P46" i="17"/>
  <c r="V33" i="18" s="1"/>
  <c r="P50" i="17"/>
  <c r="V37" i="18" s="1"/>
  <c r="P47" i="17"/>
  <c r="V34" i="18" s="1"/>
  <c r="P48" i="17"/>
  <c r="V35" i="18" s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A3" i="17"/>
  <c r="A4" i="17"/>
  <c r="A5" i="17"/>
  <c r="A6" i="17"/>
  <c r="A7" i="17"/>
  <c r="A2" i="17"/>
  <c r="O18" i="17"/>
  <c r="S2" i="18" s="1"/>
  <c r="O22" i="17"/>
  <c r="S7" i="18" s="1"/>
  <c r="O26" i="17"/>
  <c r="S13" i="18" s="1"/>
  <c r="O30" i="17"/>
  <c r="S6" i="18" s="1"/>
  <c r="O34" i="17"/>
  <c r="S14" i="18" s="1"/>
  <c r="O38" i="17"/>
  <c r="S22" i="18" s="1"/>
  <c r="O42" i="17"/>
  <c r="S10" i="18" s="1"/>
  <c r="C16" i="17"/>
  <c r="C17" i="17"/>
  <c r="C18" i="17"/>
  <c r="C19" i="17"/>
  <c r="C20" i="17"/>
  <c r="C21" i="17"/>
  <c r="C22" i="17"/>
  <c r="C23" i="17"/>
  <c r="C24" i="17"/>
  <c r="C25" i="17"/>
  <c r="C26" i="17"/>
  <c r="C27" i="17"/>
  <c r="C28" i="17"/>
  <c r="C29" i="17"/>
  <c r="C30" i="17"/>
  <c r="C31" i="17"/>
  <c r="C32" i="17"/>
  <c r="C33" i="17"/>
  <c r="C34" i="17"/>
  <c r="C35" i="17"/>
  <c r="C36" i="17"/>
  <c r="C37" i="17"/>
  <c r="C38" i="17"/>
  <c r="C39" i="17"/>
  <c r="C40" i="17"/>
  <c r="C41" i="17"/>
  <c r="C42" i="17"/>
  <c r="C43" i="17"/>
  <c r="C44" i="17"/>
  <c r="C15" i="17"/>
  <c r="H16" i="2"/>
  <c r="C16" i="6"/>
  <c r="AL36" i="6"/>
  <c r="AL32" i="6"/>
  <c r="AL22" i="6"/>
  <c r="AL18" i="6"/>
  <c r="F16" i="6"/>
  <c r="H16" i="6" l="1"/>
  <c r="AC16" i="6"/>
  <c r="AC76" i="6" s="1"/>
  <c r="D13" i="6" s="1"/>
  <c r="C13" i="17" s="1"/>
  <c r="H13" i="17" s="1"/>
  <c r="P13" i="17" s="1"/>
  <c r="Y16" i="6"/>
  <c r="Y76" i="6" s="1"/>
  <c r="D11" i="6" s="1"/>
  <c r="C11" i="17" s="1"/>
  <c r="H11" i="17" s="1"/>
  <c r="P11" i="17" s="1"/>
  <c r="W16" i="6"/>
  <c r="W76" i="6" s="1"/>
  <c r="D10" i="6" s="1"/>
  <c r="C10" i="17" s="1"/>
  <c r="H10" i="17" s="1"/>
  <c r="U16" i="6"/>
  <c r="U76" i="6" s="1"/>
  <c r="D9" i="6" s="1"/>
  <c r="C9" i="17" s="1"/>
  <c r="H9" i="17" s="1"/>
  <c r="P9" i="17" s="1"/>
  <c r="Z16" i="6"/>
  <c r="Z76" i="6" s="1"/>
  <c r="E11" i="6" s="1"/>
  <c r="X16" i="6"/>
  <c r="X76" i="6" s="1"/>
  <c r="E10" i="6" s="1"/>
  <c r="T16" i="6"/>
  <c r="T76" i="6" s="1"/>
  <c r="E8" i="6" s="1"/>
  <c r="S16" i="6"/>
  <c r="S76" i="6" s="1"/>
  <c r="D8" i="6" s="1"/>
  <c r="C8" i="17" s="1"/>
  <c r="H8" i="17" s="1"/>
  <c r="I16" i="6"/>
  <c r="AD16" i="6"/>
  <c r="AD76" i="6" s="1"/>
  <c r="E13" i="6" s="1"/>
  <c r="V16" i="6"/>
  <c r="V76" i="6" s="1"/>
  <c r="E9" i="6" s="1"/>
  <c r="AB16" i="6"/>
  <c r="AB76" i="6" s="1"/>
  <c r="E12" i="6" s="1"/>
  <c r="AA16" i="6"/>
  <c r="AA76" i="6" s="1"/>
  <c r="D12" i="6" s="1"/>
  <c r="C12" i="17" s="1"/>
  <c r="H12" i="17" s="1"/>
  <c r="P12" i="17" s="1"/>
  <c r="H41" i="17"/>
  <c r="J8" i="18" s="1"/>
  <c r="H37" i="17"/>
  <c r="J31" i="18" s="1"/>
  <c r="H33" i="17"/>
  <c r="J30" i="18" s="1"/>
  <c r="H29" i="17"/>
  <c r="J23" i="18" s="1"/>
  <c r="H25" i="17"/>
  <c r="J5" i="18" s="1"/>
  <c r="H21" i="17"/>
  <c r="J19" i="18" s="1"/>
  <c r="H17" i="17"/>
  <c r="J3" i="18" s="1"/>
  <c r="H44" i="17"/>
  <c r="J25" i="18" s="1"/>
  <c r="H40" i="17"/>
  <c r="J17" i="18" s="1"/>
  <c r="H32" i="17"/>
  <c r="J18" i="18" s="1"/>
  <c r="H24" i="17"/>
  <c r="J21" i="18" s="1"/>
  <c r="H16" i="17"/>
  <c r="J24" i="18" s="1"/>
  <c r="O37" i="17"/>
  <c r="S31" i="18" s="1"/>
  <c r="O33" i="17"/>
  <c r="S30" i="18" s="1"/>
  <c r="O25" i="17"/>
  <c r="S5" i="18" s="1"/>
  <c r="O17" i="17"/>
  <c r="S3" i="18" s="1"/>
  <c r="H15" i="17"/>
  <c r="H43" i="17"/>
  <c r="J20" i="18" s="1"/>
  <c r="H39" i="17"/>
  <c r="J32" i="18" s="1"/>
  <c r="H35" i="17"/>
  <c r="J15" i="18" s="1"/>
  <c r="H31" i="17"/>
  <c r="J12" i="18" s="1"/>
  <c r="H27" i="17"/>
  <c r="J11" i="18" s="1"/>
  <c r="H23" i="17"/>
  <c r="J27" i="18" s="1"/>
  <c r="H19" i="17"/>
  <c r="J29" i="18" s="1"/>
  <c r="O44" i="17"/>
  <c r="S25" i="18" s="1"/>
  <c r="O40" i="17"/>
  <c r="S17" i="18" s="1"/>
  <c r="O36" i="17"/>
  <c r="S26" i="18" s="1"/>
  <c r="O32" i="17"/>
  <c r="S18" i="18" s="1"/>
  <c r="O28" i="17"/>
  <c r="S9" i="18" s="1"/>
  <c r="O24" i="17"/>
  <c r="S21" i="18" s="1"/>
  <c r="O20" i="17"/>
  <c r="S28" i="18" s="1"/>
  <c r="O16" i="17"/>
  <c r="S24" i="18" s="1"/>
  <c r="H36" i="17"/>
  <c r="J26" i="18" s="1"/>
  <c r="H28" i="17"/>
  <c r="J9" i="18" s="1"/>
  <c r="H20" i="17"/>
  <c r="J28" i="18" s="1"/>
  <c r="O41" i="17"/>
  <c r="S8" i="18" s="1"/>
  <c r="O29" i="17"/>
  <c r="S23" i="18" s="1"/>
  <c r="O21" i="17"/>
  <c r="S19" i="18" s="1"/>
  <c r="O15" i="17"/>
  <c r="H42" i="17"/>
  <c r="J10" i="18" s="1"/>
  <c r="H38" i="17"/>
  <c r="J22" i="18" s="1"/>
  <c r="H34" i="17"/>
  <c r="J14" i="18" s="1"/>
  <c r="H30" i="17"/>
  <c r="J6" i="18" s="1"/>
  <c r="H26" i="17"/>
  <c r="J13" i="18" s="1"/>
  <c r="H22" i="17"/>
  <c r="J7" i="18" s="1"/>
  <c r="H18" i="17"/>
  <c r="J2" i="18" s="1"/>
  <c r="O43" i="17"/>
  <c r="S20" i="18" s="1"/>
  <c r="O39" i="17"/>
  <c r="S32" i="18" s="1"/>
  <c r="O35" i="17"/>
  <c r="S15" i="18" s="1"/>
  <c r="O31" i="17"/>
  <c r="S12" i="18" s="1"/>
  <c r="O27" i="17"/>
  <c r="S11" i="18" s="1"/>
  <c r="O23" i="17"/>
  <c r="S27" i="18" s="1"/>
  <c r="O19" i="17"/>
  <c r="S29" i="18" s="1"/>
  <c r="H76" i="2"/>
  <c r="E2" i="2" s="1"/>
  <c r="AK28" i="6"/>
  <c r="AL28" i="6"/>
  <c r="AL17" i="6"/>
  <c r="AK17" i="6"/>
  <c r="AL23" i="6"/>
  <c r="AK23" i="6"/>
  <c r="AL29" i="6"/>
  <c r="AK29" i="6"/>
  <c r="AL33" i="6"/>
  <c r="AK33" i="6"/>
  <c r="AL39" i="6"/>
  <c r="AK39" i="6"/>
  <c r="AL41" i="6"/>
  <c r="AK41" i="6"/>
  <c r="AK19" i="6"/>
  <c r="AL19" i="6"/>
  <c r="AL27" i="6"/>
  <c r="AK27" i="6"/>
  <c r="AK35" i="6"/>
  <c r="AL35" i="6"/>
  <c r="AL43" i="6"/>
  <c r="AK43" i="6"/>
  <c r="AK21" i="6"/>
  <c r="AL21" i="6"/>
  <c r="AL25" i="6"/>
  <c r="AK25" i="6"/>
  <c r="AL31" i="6"/>
  <c r="AK31" i="6"/>
  <c r="AK37" i="6"/>
  <c r="AL37" i="6"/>
  <c r="AL45" i="6"/>
  <c r="AK45" i="6"/>
  <c r="AK22" i="6"/>
  <c r="AM22" i="6" s="1"/>
  <c r="AK36" i="6"/>
  <c r="AM36" i="6" s="1"/>
  <c r="AL20" i="6"/>
  <c r="AK20" i="6"/>
  <c r="AL38" i="6"/>
  <c r="AK38" i="6"/>
  <c r="AL40" i="6"/>
  <c r="AK40" i="6"/>
  <c r="AL42" i="6"/>
  <c r="AK42" i="6"/>
  <c r="AK44" i="6"/>
  <c r="AL44" i="6"/>
  <c r="AK18" i="6"/>
  <c r="AM18" i="6" s="1"/>
  <c r="AK32" i="6"/>
  <c r="AM32" i="6" s="1"/>
  <c r="AL16" i="6"/>
  <c r="AL24" i="6"/>
  <c r="AK24" i="6"/>
  <c r="AL26" i="6"/>
  <c r="AK26" i="6"/>
  <c r="AK30" i="6"/>
  <c r="AL30" i="6"/>
  <c r="AL34" i="6"/>
  <c r="AK34" i="6"/>
  <c r="P8" i="17" l="1"/>
  <c r="I11" i="19"/>
  <c r="P10" i="17"/>
  <c r="S11" i="19" s="1"/>
  <c r="T15" i="1" s="1"/>
  <c r="O75" i="17"/>
  <c r="S4" i="18"/>
  <c r="R4" i="18" s="1"/>
  <c r="J4" i="18"/>
  <c r="I4" i="18" s="1"/>
  <c r="J77" i="1" s="1"/>
  <c r="H75" i="17"/>
  <c r="AM16" i="6"/>
  <c r="AM28" i="6"/>
  <c r="AM40" i="6"/>
  <c r="AM31" i="6"/>
  <c r="AM23" i="6"/>
  <c r="AM30" i="6"/>
  <c r="AM42" i="6"/>
  <c r="AM38" i="6"/>
  <c r="AM37" i="6"/>
  <c r="AM25" i="6"/>
  <c r="AM43" i="6"/>
  <c r="AM27" i="6"/>
  <c r="AM39" i="6"/>
  <c r="AM17" i="6"/>
  <c r="AM34" i="6"/>
  <c r="AM26" i="6"/>
  <c r="AM45" i="6"/>
  <c r="AM21" i="6"/>
  <c r="AM35" i="6"/>
  <c r="AM19" i="6"/>
  <c r="AM41" i="6"/>
  <c r="AM33" i="6"/>
  <c r="AM24" i="6"/>
  <c r="AM44" i="6"/>
  <c r="AM20" i="6"/>
  <c r="AM29" i="6"/>
  <c r="R16" i="2"/>
  <c r="P16" i="2"/>
  <c r="N16" i="2"/>
  <c r="L16" i="2"/>
  <c r="J16" i="2"/>
  <c r="Q16" i="2"/>
  <c r="Q76" i="2" s="1"/>
  <c r="O16" i="2"/>
  <c r="O76" i="2" s="1"/>
  <c r="M16" i="2"/>
  <c r="M76" i="2" s="1"/>
  <c r="K16" i="2"/>
  <c r="K76" i="2" s="1"/>
  <c r="I16" i="2"/>
  <c r="I76" i="2" s="1"/>
  <c r="F16" i="2"/>
  <c r="G16" i="2" s="1"/>
  <c r="G76" i="2" s="1"/>
  <c r="R22" i="18" l="1"/>
  <c r="R15" i="18"/>
  <c r="R7" i="18"/>
  <c r="R11" i="18"/>
  <c r="R26" i="18"/>
  <c r="R5" i="18"/>
  <c r="R9" i="18"/>
  <c r="R20" i="18"/>
  <c r="R32" i="18"/>
  <c r="R2" i="18"/>
  <c r="R21" i="18"/>
  <c r="R12" i="18"/>
  <c r="R27" i="18"/>
  <c r="R33" i="18"/>
  <c r="R16" i="18"/>
  <c r="R36" i="18"/>
  <c r="R31" i="18"/>
  <c r="R23" i="18"/>
  <c r="R3" i="18"/>
  <c r="R29" i="18"/>
  <c r="R37" i="18"/>
  <c r="R14" i="18"/>
  <c r="R10" i="18"/>
  <c r="R8" i="18"/>
  <c r="L76" i="2"/>
  <c r="E4" i="2" s="1"/>
  <c r="N76" i="2"/>
  <c r="E5" i="2" s="1"/>
  <c r="P76" i="2"/>
  <c r="E6" i="2" s="1"/>
  <c r="J76" i="2"/>
  <c r="E3" i="2" s="1"/>
  <c r="R76" i="2"/>
  <c r="E7" i="2" s="1"/>
  <c r="D7" i="2"/>
  <c r="D2" i="2"/>
  <c r="D5" i="2"/>
  <c r="D4" i="2"/>
  <c r="C6" i="19" s="1"/>
  <c r="C24" i="1"/>
  <c r="D30" i="1"/>
  <c r="D31" i="1"/>
  <c r="D32" i="1"/>
  <c r="D39" i="1"/>
  <c r="D46" i="1"/>
  <c r="D48" i="1"/>
  <c r="D52" i="1"/>
  <c r="C26" i="1"/>
  <c r="C30" i="1"/>
  <c r="C31" i="1"/>
  <c r="C32" i="1"/>
  <c r="C38" i="1"/>
  <c r="C44" i="1"/>
  <c r="C48" i="1"/>
  <c r="C45" i="1"/>
  <c r="C46" i="1"/>
  <c r="C52" i="1"/>
  <c r="C50" i="1"/>
  <c r="C28" i="1"/>
  <c r="C40" i="1"/>
  <c r="B7" i="6"/>
  <c r="B23" i="1"/>
  <c r="B7" i="1"/>
  <c r="B8" i="1"/>
  <c r="B9" i="1"/>
  <c r="B6" i="1"/>
  <c r="C2" i="19" l="1"/>
  <c r="R44" i="1"/>
  <c r="R35" i="1"/>
  <c r="R57" i="1"/>
  <c r="Q54" i="6"/>
  <c r="R54" i="6"/>
  <c r="Q58" i="6"/>
  <c r="R62" i="6"/>
  <c r="Q74" i="6"/>
  <c r="Q60" i="6"/>
  <c r="Q63" i="6"/>
  <c r="R70" i="6"/>
  <c r="Q59" i="6"/>
  <c r="R66" i="6"/>
  <c r="R58" i="6"/>
  <c r="Q70" i="6"/>
  <c r="R74" i="6"/>
  <c r="Q66" i="6"/>
  <c r="R67" i="6"/>
  <c r="Q52" i="6"/>
  <c r="Q62" i="6"/>
  <c r="R63" i="6"/>
  <c r="R69" i="6"/>
  <c r="Q75" i="6"/>
  <c r="Q72" i="6"/>
  <c r="R68" i="6"/>
  <c r="R60" i="6"/>
  <c r="Q64" i="6"/>
  <c r="R73" i="6"/>
  <c r="Q69" i="6"/>
  <c r="Q65" i="6"/>
  <c r="Q57" i="6"/>
  <c r="R53" i="6"/>
  <c r="R72" i="6"/>
  <c r="R64" i="6"/>
  <c r="R56" i="6"/>
  <c r="R52" i="6"/>
  <c r="Q56" i="6"/>
  <c r="R75" i="6"/>
  <c r="Q68" i="6"/>
  <c r="R65" i="6"/>
  <c r="R59" i="6"/>
  <c r="Q55" i="6"/>
  <c r="Q53" i="6"/>
  <c r="R57" i="6"/>
  <c r="R71" i="6"/>
  <c r="Q67" i="6"/>
  <c r="R61" i="6"/>
  <c r="R55" i="6"/>
  <c r="Q73" i="6"/>
  <c r="Q61" i="6"/>
  <c r="Q71" i="6"/>
  <c r="D10" i="19"/>
  <c r="D11" i="19"/>
  <c r="D13" i="19"/>
  <c r="D12" i="19"/>
  <c r="D9" i="19"/>
  <c r="D3" i="19"/>
  <c r="G47" i="6"/>
  <c r="H51" i="6"/>
  <c r="H48" i="6"/>
  <c r="H46" i="6"/>
  <c r="G51" i="6"/>
  <c r="H49" i="6"/>
  <c r="G48" i="6"/>
  <c r="H50" i="6"/>
  <c r="G50" i="6"/>
  <c r="H47" i="6"/>
  <c r="G49" i="6"/>
  <c r="G46" i="6"/>
  <c r="G45" i="6"/>
  <c r="G37" i="6"/>
  <c r="G29" i="6"/>
  <c r="H21" i="6"/>
  <c r="G44" i="6"/>
  <c r="H44" i="6"/>
  <c r="H40" i="6"/>
  <c r="H24" i="6"/>
  <c r="G20" i="6"/>
  <c r="G40" i="6"/>
  <c r="H32" i="6"/>
  <c r="G24" i="6"/>
  <c r="H39" i="6"/>
  <c r="G27" i="6"/>
  <c r="H19" i="6"/>
  <c r="G21" i="6"/>
  <c r="H36" i="6"/>
  <c r="H28" i="6"/>
  <c r="H20" i="6"/>
  <c r="H45" i="6"/>
  <c r="H37" i="6"/>
  <c r="H29" i="6"/>
  <c r="G36" i="6"/>
  <c r="G32" i="6"/>
  <c r="G28" i="6"/>
  <c r="G31" i="6"/>
  <c r="G23" i="6"/>
  <c r="G38" i="6"/>
  <c r="H30" i="6"/>
  <c r="G22" i="6"/>
  <c r="H18" i="6"/>
  <c r="H27" i="6"/>
  <c r="H43" i="6"/>
  <c r="H35" i="6"/>
  <c r="H31" i="6"/>
  <c r="G42" i="6"/>
  <c r="H38" i="6"/>
  <c r="G34" i="6"/>
  <c r="H26" i="6"/>
  <c r="G18" i="6"/>
  <c r="G39" i="6"/>
  <c r="G43" i="6"/>
  <c r="G35" i="6"/>
  <c r="H23" i="6"/>
  <c r="H34" i="6"/>
  <c r="G26" i="6"/>
  <c r="G19" i="6"/>
  <c r="H42" i="6"/>
  <c r="G30" i="6"/>
  <c r="H22" i="6"/>
  <c r="H41" i="6"/>
  <c r="G33" i="6"/>
  <c r="H25" i="6"/>
  <c r="H17" i="6"/>
  <c r="G17" i="6"/>
  <c r="G41" i="6"/>
  <c r="H33" i="6"/>
  <c r="G25" i="6"/>
  <c r="P50" i="6"/>
  <c r="O48" i="6"/>
  <c r="P47" i="6"/>
  <c r="P51" i="6"/>
  <c r="O46" i="6"/>
  <c r="P46" i="6"/>
  <c r="O47" i="6"/>
  <c r="P49" i="6"/>
  <c r="P48" i="6"/>
  <c r="O50" i="6"/>
  <c r="O51" i="6"/>
  <c r="O49" i="6"/>
  <c r="P45" i="6"/>
  <c r="O21" i="6"/>
  <c r="P36" i="6"/>
  <c r="O32" i="6"/>
  <c r="P37" i="6"/>
  <c r="P29" i="6"/>
  <c r="O40" i="6"/>
  <c r="O36" i="6"/>
  <c r="P28" i="6"/>
  <c r="P20" i="6"/>
  <c r="O45" i="6"/>
  <c r="O37" i="6"/>
  <c r="O29" i="6"/>
  <c r="P44" i="6"/>
  <c r="P32" i="6"/>
  <c r="O28" i="6"/>
  <c r="P24" i="6"/>
  <c r="P21" i="6"/>
  <c r="O44" i="6"/>
  <c r="P40" i="6"/>
  <c r="O24" i="6"/>
  <c r="O20" i="6"/>
  <c r="O27" i="6"/>
  <c r="O19" i="6"/>
  <c r="O35" i="6"/>
  <c r="P31" i="6"/>
  <c r="P23" i="6"/>
  <c r="P42" i="6"/>
  <c r="P38" i="6"/>
  <c r="P34" i="6"/>
  <c r="O34" i="6"/>
  <c r="P26" i="6"/>
  <c r="P22" i="6"/>
  <c r="O39" i="6"/>
  <c r="P19" i="6"/>
  <c r="P30" i="6"/>
  <c r="O26" i="6"/>
  <c r="P18" i="6"/>
  <c r="P27" i="6"/>
  <c r="O31" i="6"/>
  <c r="O38" i="6"/>
  <c r="O30" i="6"/>
  <c r="P39" i="6"/>
  <c r="P43" i="6"/>
  <c r="O43" i="6"/>
  <c r="P35" i="6"/>
  <c r="O23" i="6"/>
  <c r="O42" i="6"/>
  <c r="O22" i="6"/>
  <c r="O18" i="6"/>
  <c r="O41" i="6"/>
  <c r="P25" i="6"/>
  <c r="O25" i="6"/>
  <c r="P41" i="6"/>
  <c r="O33" i="6"/>
  <c r="O17" i="6"/>
  <c r="P33" i="6"/>
  <c r="P17" i="6"/>
  <c r="M50" i="6"/>
  <c r="M51" i="6"/>
  <c r="N49" i="6"/>
  <c r="M49" i="6"/>
  <c r="N50" i="6"/>
  <c r="N48" i="6"/>
  <c r="M46" i="6"/>
  <c r="M47" i="6"/>
  <c r="N47" i="6"/>
  <c r="N51" i="6"/>
  <c r="N46" i="6"/>
  <c r="M48" i="6"/>
  <c r="M40" i="6"/>
  <c r="M24" i="6"/>
  <c r="M20" i="6"/>
  <c r="N21" i="6"/>
  <c r="M36" i="6"/>
  <c r="N32" i="6"/>
  <c r="N28" i="6"/>
  <c r="M39" i="6"/>
  <c r="N19" i="6"/>
  <c r="M45" i="6"/>
  <c r="N45" i="6"/>
  <c r="N37" i="6"/>
  <c r="M37" i="6"/>
  <c r="N29" i="6"/>
  <c r="M29" i="6"/>
  <c r="M21" i="6"/>
  <c r="N44" i="6"/>
  <c r="N40" i="6"/>
  <c r="N36" i="6"/>
  <c r="M32" i="6"/>
  <c r="N20" i="6"/>
  <c r="M44" i="6"/>
  <c r="M28" i="6"/>
  <c r="N24" i="6"/>
  <c r="M27" i="6"/>
  <c r="N26" i="6"/>
  <c r="N22" i="6"/>
  <c r="N27" i="6"/>
  <c r="M43" i="6"/>
  <c r="M35" i="6"/>
  <c r="N23" i="6"/>
  <c r="M42" i="6"/>
  <c r="N34" i="6"/>
  <c r="M26" i="6"/>
  <c r="N18" i="6"/>
  <c r="M19" i="6"/>
  <c r="N31" i="6"/>
  <c r="M23" i="6"/>
  <c r="N42" i="6"/>
  <c r="N38" i="6"/>
  <c r="M34" i="6"/>
  <c r="M30" i="6"/>
  <c r="N39" i="6"/>
  <c r="N43" i="6"/>
  <c r="N35" i="6"/>
  <c r="M31" i="6"/>
  <c r="M38" i="6"/>
  <c r="N30" i="6"/>
  <c r="M22" i="6"/>
  <c r="M18" i="6"/>
  <c r="M17" i="6"/>
  <c r="N41" i="6"/>
  <c r="N33" i="6"/>
  <c r="N25" i="6"/>
  <c r="M41" i="6"/>
  <c r="M33" i="6"/>
  <c r="M25" i="6"/>
  <c r="N17" i="6"/>
  <c r="K50" i="6"/>
  <c r="L47" i="6"/>
  <c r="L51" i="6"/>
  <c r="K49" i="6"/>
  <c r="K46" i="6"/>
  <c r="L48" i="6"/>
  <c r="K48" i="6"/>
  <c r="K51" i="6"/>
  <c r="L49" i="6"/>
  <c r="L46" i="6"/>
  <c r="L50" i="6"/>
  <c r="K47" i="6"/>
  <c r="L37" i="6"/>
  <c r="L29" i="6"/>
  <c r="K21" i="6"/>
  <c r="K44" i="6"/>
  <c r="K36" i="6"/>
  <c r="L28" i="6"/>
  <c r="K45" i="6"/>
  <c r="L45" i="6"/>
  <c r="K37" i="6"/>
  <c r="K29" i="6"/>
  <c r="L44" i="6"/>
  <c r="L32" i="6"/>
  <c r="K28" i="6"/>
  <c r="L24" i="6"/>
  <c r="L20" i="6"/>
  <c r="L27" i="6"/>
  <c r="K19" i="6"/>
  <c r="L40" i="6"/>
  <c r="K24" i="6"/>
  <c r="K20" i="6"/>
  <c r="L21" i="6"/>
  <c r="K40" i="6"/>
  <c r="L36" i="6"/>
  <c r="K32" i="6"/>
  <c r="K39" i="6"/>
  <c r="L19" i="6"/>
  <c r="K43" i="6"/>
  <c r="L30" i="6"/>
  <c r="L18" i="6"/>
  <c r="K31" i="6"/>
  <c r="K23" i="6"/>
  <c r="L42" i="6"/>
  <c r="K38" i="6"/>
  <c r="K30" i="6"/>
  <c r="L22" i="6"/>
  <c r="K22" i="6"/>
  <c r="L39" i="6"/>
  <c r="L43" i="6"/>
  <c r="L35" i="6"/>
  <c r="K42" i="6"/>
  <c r="L26" i="6"/>
  <c r="K18" i="6"/>
  <c r="K27" i="6"/>
  <c r="K35" i="6"/>
  <c r="L31" i="6"/>
  <c r="L23" i="6"/>
  <c r="L38" i="6"/>
  <c r="L34" i="6"/>
  <c r="K34" i="6"/>
  <c r="K26" i="6"/>
  <c r="L41" i="6"/>
  <c r="K25" i="6"/>
  <c r="K17" i="6"/>
  <c r="K33" i="6"/>
  <c r="L17" i="6"/>
  <c r="K41" i="6"/>
  <c r="L33" i="6"/>
  <c r="L25" i="6"/>
  <c r="Q47" i="6"/>
  <c r="R48" i="6"/>
  <c r="Q50" i="6"/>
  <c r="Q51" i="6"/>
  <c r="Q48" i="6"/>
  <c r="R50" i="6"/>
  <c r="R47" i="6"/>
  <c r="R51" i="6"/>
  <c r="Q49" i="6"/>
  <c r="R49" i="6"/>
  <c r="Q46" i="6"/>
  <c r="R46" i="6"/>
  <c r="R45" i="6"/>
  <c r="Q36" i="6"/>
  <c r="Q28" i="6"/>
  <c r="Q24" i="6"/>
  <c r="Q21" i="6"/>
  <c r="Q44" i="6"/>
  <c r="R24" i="6"/>
  <c r="R39" i="6"/>
  <c r="Q27" i="6"/>
  <c r="Q40" i="6"/>
  <c r="R36" i="6"/>
  <c r="R32" i="6"/>
  <c r="R28" i="6"/>
  <c r="Q45" i="6"/>
  <c r="R37" i="6"/>
  <c r="Q37" i="6"/>
  <c r="R29" i="6"/>
  <c r="Q29" i="6"/>
  <c r="R21" i="6"/>
  <c r="R44" i="6"/>
  <c r="R40" i="6"/>
  <c r="Q32" i="6"/>
  <c r="R20" i="6"/>
  <c r="Q20" i="6"/>
  <c r="R43" i="6"/>
  <c r="R35" i="6"/>
  <c r="Q31" i="6"/>
  <c r="R42" i="6"/>
  <c r="Q38" i="6"/>
  <c r="R30" i="6"/>
  <c r="Q18" i="6"/>
  <c r="Q39" i="6"/>
  <c r="Q19" i="6"/>
  <c r="Q43" i="6"/>
  <c r="R22" i="6"/>
  <c r="R27" i="6"/>
  <c r="Q35" i="6"/>
  <c r="R23" i="6"/>
  <c r="Q42" i="6"/>
  <c r="R34" i="6"/>
  <c r="R26" i="6"/>
  <c r="Q22" i="6"/>
  <c r="R19" i="6"/>
  <c r="R31" i="6"/>
  <c r="Q23" i="6"/>
  <c r="R38" i="6"/>
  <c r="Q34" i="6"/>
  <c r="Q30" i="6"/>
  <c r="Q26" i="6"/>
  <c r="R18" i="6"/>
  <c r="Q33" i="6"/>
  <c r="R17" i="6"/>
  <c r="Q17" i="6"/>
  <c r="R25" i="6"/>
  <c r="Q41" i="6"/>
  <c r="R41" i="6"/>
  <c r="R33" i="6"/>
  <c r="Q25" i="6"/>
  <c r="I50" i="6"/>
  <c r="I51" i="6"/>
  <c r="J49" i="6"/>
  <c r="J50" i="6"/>
  <c r="J47" i="6"/>
  <c r="I46" i="6"/>
  <c r="I47" i="6"/>
  <c r="J51" i="6"/>
  <c r="I49" i="6"/>
  <c r="J46" i="6"/>
  <c r="J48" i="6"/>
  <c r="I48" i="6"/>
  <c r="I37" i="6"/>
  <c r="I29" i="6"/>
  <c r="I40" i="6"/>
  <c r="J32" i="6"/>
  <c r="I32" i="6"/>
  <c r="I28" i="6"/>
  <c r="J20" i="6"/>
  <c r="I45" i="6"/>
  <c r="J37" i="6"/>
  <c r="J29" i="6"/>
  <c r="I21" i="6"/>
  <c r="I44" i="6"/>
  <c r="J40" i="6"/>
  <c r="J36" i="6"/>
  <c r="I20" i="6"/>
  <c r="J21" i="6"/>
  <c r="J44" i="6"/>
  <c r="J24" i="6"/>
  <c r="J45" i="6"/>
  <c r="I36" i="6"/>
  <c r="J28" i="6"/>
  <c r="I24" i="6"/>
  <c r="I39" i="6"/>
  <c r="I19" i="6"/>
  <c r="I43" i="6"/>
  <c r="I35" i="6"/>
  <c r="J23" i="6"/>
  <c r="I42" i="6"/>
  <c r="J34" i="6"/>
  <c r="I26" i="6"/>
  <c r="J35" i="6"/>
  <c r="J31" i="6"/>
  <c r="I23" i="6"/>
  <c r="J38" i="6"/>
  <c r="I34" i="6"/>
  <c r="J30" i="6"/>
  <c r="J39" i="6"/>
  <c r="J19" i="6"/>
  <c r="J43" i="6"/>
  <c r="I31" i="6"/>
  <c r="I38" i="6"/>
  <c r="I30" i="6"/>
  <c r="I22" i="6"/>
  <c r="J22" i="6"/>
  <c r="I18" i="6"/>
  <c r="J18" i="6"/>
  <c r="I27" i="6"/>
  <c r="J27" i="6"/>
  <c r="J42" i="6"/>
  <c r="J26" i="6"/>
  <c r="J33" i="6"/>
  <c r="I25" i="6"/>
  <c r="I41" i="6"/>
  <c r="I33" i="6"/>
  <c r="J41" i="6"/>
  <c r="J17" i="6"/>
  <c r="J25" i="6"/>
  <c r="I17" i="6"/>
  <c r="D3" i="2"/>
  <c r="C5" i="19" s="1"/>
  <c r="AM17" i="2"/>
  <c r="AN17" i="2"/>
  <c r="AN21" i="2"/>
  <c r="AM21" i="2"/>
  <c r="AN25" i="2"/>
  <c r="AM25" i="2"/>
  <c r="AN29" i="2"/>
  <c r="AM29" i="2"/>
  <c r="AN33" i="2"/>
  <c r="AM33" i="2"/>
  <c r="AM37" i="2"/>
  <c r="AN37" i="2"/>
  <c r="AN41" i="2"/>
  <c r="AM41" i="2"/>
  <c r="AN45" i="2"/>
  <c r="AM45" i="2"/>
  <c r="AN18" i="2"/>
  <c r="AM18" i="2"/>
  <c r="AN22" i="2"/>
  <c r="AM22" i="2"/>
  <c r="AN26" i="2"/>
  <c r="AM26" i="2"/>
  <c r="AM30" i="2"/>
  <c r="AN30" i="2"/>
  <c r="AN34" i="2"/>
  <c r="AM34" i="2"/>
  <c r="AN38" i="2"/>
  <c r="AM38" i="2"/>
  <c r="AN42" i="2"/>
  <c r="AM42" i="2"/>
  <c r="AM19" i="2"/>
  <c r="AN19" i="2"/>
  <c r="AN23" i="2"/>
  <c r="AM23" i="2"/>
  <c r="AN27" i="2"/>
  <c r="AM27" i="2"/>
  <c r="AN31" i="2"/>
  <c r="AM31" i="2"/>
  <c r="AN35" i="2"/>
  <c r="AM35" i="2"/>
  <c r="AM39" i="2"/>
  <c r="AN39" i="2"/>
  <c r="AN43" i="2"/>
  <c r="AM43" i="2"/>
  <c r="AN20" i="2"/>
  <c r="AM20" i="2"/>
  <c r="AN24" i="2"/>
  <c r="AM24" i="2"/>
  <c r="AN28" i="2"/>
  <c r="AM28" i="2"/>
  <c r="AM32" i="2"/>
  <c r="AN32" i="2"/>
  <c r="AN36" i="2"/>
  <c r="AM36" i="2"/>
  <c r="AN40" i="2"/>
  <c r="AM40" i="2"/>
  <c r="AN44" i="2"/>
  <c r="AM44" i="2"/>
  <c r="B4" i="17"/>
  <c r="B5" i="17"/>
  <c r="B2" i="17"/>
  <c r="AN16" i="2"/>
  <c r="AM16" i="2"/>
  <c r="G16" i="6"/>
  <c r="N16" i="6"/>
  <c r="M16" i="6"/>
  <c r="F11" i="1"/>
  <c r="P16" i="6"/>
  <c r="O16" i="6"/>
  <c r="K16" i="6"/>
  <c r="L16" i="6"/>
  <c r="Q16" i="6"/>
  <c r="R16" i="6"/>
  <c r="J16" i="6"/>
  <c r="D25" i="1"/>
  <c r="D6" i="2"/>
  <c r="C7" i="19" s="1"/>
  <c r="D11" i="1" s="1"/>
  <c r="D45" i="1"/>
  <c r="C51" i="1"/>
  <c r="C47" i="1"/>
  <c r="C43" i="1"/>
  <c r="C39" i="1"/>
  <c r="D44" i="1"/>
  <c r="D40" i="1"/>
  <c r="D28" i="1"/>
  <c r="D38" i="1"/>
  <c r="D50" i="1"/>
  <c r="C42" i="1"/>
  <c r="C34" i="1"/>
  <c r="D36" i="1"/>
  <c r="D24" i="1"/>
  <c r="C37" i="1"/>
  <c r="D27" i="1"/>
  <c r="D49" i="1"/>
  <c r="D41" i="1"/>
  <c r="C49" i="1"/>
  <c r="C41" i="1"/>
  <c r="C33" i="1"/>
  <c r="C29" i="1"/>
  <c r="C25" i="1"/>
  <c r="D35" i="1"/>
  <c r="C36" i="1"/>
  <c r="D42" i="1"/>
  <c r="D34" i="1"/>
  <c r="D26" i="1"/>
  <c r="C35" i="1"/>
  <c r="C27" i="1"/>
  <c r="D37" i="1"/>
  <c r="D33" i="1"/>
  <c r="D29" i="1"/>
  <c r="C23" i="1"/>
  <c r="D47" i="1"/>
  <c r="D43" i="1"/>
  <c r="D51" i="1"/>
  <c r="D23" i="1"/>
  <c r="C3" i="19" l="1"/>
  <c r="I76" i="6"/>
  <c r="N76" i="6"/>
  <c r="P76" i="6"/>
  <c r="E6" i="6" s="1"/>
  <c r="M76" i="6"/>
  <c r="H76" i="6"/>
  <c r="E2" i="6" s="1"/>
  <c r="O76" i="6"/>
  <c r="D6" i="6" s="1"/>
  <c r="G76" i="6"/>
  <c r="D2" i="6" s="1"/>
  <c r="K76" i="6"/>
  <c r="C8" i="19"/>
  <c r="D12" i="1" s="1"/>
  <c r="L76" i="6"/>
  <c r="E4" i="6" s="1"/>
  <c r="J76" i="6"/>
  <c r="E3" i="6" s="1"/>
  <c r="Q76" i="6"/>
  <c r="D7" i="6" s="1"/>
  <c r="D2" i="19" s="1"/>
  <c r="R76" i="6"/>
  <c r="E7" i="6" s="1"/>
  <c r="D84" i="1"/>
  <c r="B3" i="17"/>
  <c r="C4" i="19"/>
  <c r="T13" i="19"/>
  <c r="S13" i="19" s="1"/>
  <c r="T17" i="1" s="1"/>
  <c r="J13" i="19"/>
  <c r="I13" i="19" s="1"/>
  <c r="J16" i="1" s="1"/>
  <c r="E17" i="1"/>
  <c r="K17" i="1" s="1"/>
  <c r="U17" i="1" s="1"/>
  <c r="E16" i="1"/>
  <c r="K16" i="1" s="1"/>
  <c r="U16" i="1" s="1"/>
  <c r="J3" i="19"/>
  <c r="I3" i="19" s="1"/>
  <c r="T3" i="19"/>
  <c r="S3" i="19" s="1"/>
  <c r="J9" i="19"/>
  <c r="I9" i="19" s="1"/>
  <c r="T9" i="19"/>
  <c r="S9" i="19" s="1"/>
  <c r="E14" i="1"/>
  <c r="K14" i="1" s="1"/>
  <c r="U14" i="1" s="1"/>
  <c r="T11" i="19"/>
  <c r="J11" i="19"/>
  <c r="E15" i="1"/>
  <c r="K15" i="1" s="1"/>
  <c r="U15" i="1" s="1"/>
  <c r="T12" i="19"/>
  <c r="S12" i="19" s="1"/>
  <c r="J12" i="19"/>
  <c r="I12" i="19" s="1"/>
  <c r="J14" i="1" s="1"/>
  <c r="T10" i="19"/>
  <c r="S10" i="19" s="1"/>
  <c r="J10" i="19"/>
  <c r="I10" i="19" s="1"/>
  <c r="E13" i="1"/>
  <c r="K13" i="1" s="1"/>
  <c r="U13" i="1" s="1"/>
  <c r="L49" i="1"/>
  <c r="F46" i="1"/>
  <c r="F58" i="1"/>
  <c r="L58" i="1"/>
  <c r="F30" i="1"/>
  <c r="M58" i="1"/>
  <c r="P53" i="1"/>
  <c r="N47" i="1"/>
  <c r="O53" i="1"/>
  <c r="F34" i="1"/>
  <c r="H57" i="1"/>
  <c r="I53" i="1"/>
  <c r="H56" i="1"/>
  <c r="N55" i="1"/>
  <c r="L55" i="1"/>
  <c r="E55" i="1"/>
  <c r="H58" i="1"/>
  <c r="G56" i="1"/>
  <c r="M56" i="1"/>
  <c r="Q53" i="1"/>
  <c r="L35" i="1"/>
  <c r="P57" i="1"/>
  <c r="P35" i="1"/>
  <c r="O58" i="1"/>
  <c r="F55" i="1"/>
  <c r="F45" i="1"/>
  <c r="H54" i="1"/>
  <c r="H53" i="1"/>
  <c r="G53" i="1"/>
  <c r="I57" i="1"/>
  <c r="E58" i="1"/>
  <c r="L54" i="1"/>
  <c r="M53" i="1"/>
  <c r="Q57" i="1"/>
  <c r="N53" i="1"/>
  <c r="F53" i="1"/>
  <c r="N54" i="1"/>
  <c r="N56" i="1"/>
  <c r="N58" i="1"/>
  <c r="M55" i="1"/>
  <c r="Q54" i="1"/>
  <c r="I54" i="1"/>
  <c r="E54" i="1"/>
  <c r="P54" i="1"/>
  <c r="H25" i="1"/>
  <c r="G58" i="1"/>
  <c r="I55" i="1"/>
  <c r="E56" i="1"/>
  <c r="Q55" i="1"/>
  <c r="G57" i="1"/>
  <c r="I56" i="1"/>
  <c r="O55" i="1"/>
  <c r="F56" i="1"/>
  <c r="P55" i="1"/>
  <c r="P56" i="1"/>
  <c r="Q56" i="1"/>
  <c r="M57" i="1"/>
  <c r="M54" i="1"/>
  <c r="Q58" i="1"/>
  <c r="N57" i="1"/>
  <c r="G55" i="1"/>
  <c r="G54" i="1"/>
  <c r="I58" i="1"/>
  <c r="O56" i="1"/>
  <c r="O54" i="1"/>
  <c r="F57" i="1"/>
  <c r="F54" i="1"/>
  <c r="L56" i="1"/>
  <c r="P58" i="1"/>
  <c r="H55" i="1"/>
  <c r="G11" i="1"/>
  <c r="H11" i="1"/>
  <c r="E5" i="6"/>
  <c r="AO37" i="2"/>
  <c r="I11" i="1"/>
  <c r="R2" i="19"/>
  <c r="AO31" i="2"/>
  <c r="AO23" i="2"/>
  <c r="D5" i="6"/>
  <c r="L57" i="1"/>
  <c r="E57" i="1"/>
  <c r="E53" i="1"/>
  <c r="O57" i="1"/>
  <c r="T24" i="18"/>
  <c r="L53" i="1"/>
  <c r="K24" i="18"/>
  <c r="W24" i="18"/>
  <c r="I48" i="1"/>
  <c r="Q44" i="1"/>
  <c r="F37" i="1"/>
  <c r="M45" i="1"/>
  <c r="H50" i="1"/>
  <c r="M49" i="1"/>
  <c r="N37" i="1"/>
  <c r="L27" i="1"/>
  <c r="L39" i="1"/>
  <c r="N39" i="1"/>
  <c r="I25" i="1"/>
  <c r="Q33" i="1"/>
  <c r="G39" i="1"/>
  <c r="E33" i="1"/>
  <c r="Q27" i="1"/>
  <c r="F23" i="1"/>
  <c r="I45" i="1"/>
  <c r="M50" i="1"/>
  <c r="E31" i="1"/>
  <c r="F32" i="1"/>
  <c r="N26" i="1"/>
  <c r="Q24" i="1"/>
  <c r="F39" i="1"/>
  <c r="H40" i="1"/>
  <c r="F31" i="1"/>
  <c r="I38" i="1"/>
  <c r="G45" i="1"/>
  <c r="I23" i="1"/>
  <c r="P31" i="1"/>
  <c r="P36" i="1"/>
  <c r="F38" i="1"/>
  <c r="Q39" i="1"/>
  <c r="P39" i="1"/>
  <c r="P43" i="1"/>
  <c r="Q25" i="1"/>
  <c r="N25" i="1"/>
  <c r="I28" i="1"/>
  <c r="G27" i="1"/>
  <c r="O32" i="1"/>
  <c r="M27" i="1"/>
  <c r="O25" i="1"/>
  <c r="L45" i="1"/>
  <c r="I39" i="1"/>
  <c r="I31" i="1"/>
  <c r="Q28" i="1"/>
  <c r="H36" i="1"/>
  <c r="L23" i="1"/>
  <c r="E52" i="1"/>
  <c r="P46" i="1"/>
  <c r="Q35" i="1"/>
  <c r="Q31" i="1"/>
  <c r="N30" i="1"/>
  <c r="I29" i="1"/>
  <c r="O28" i="1"/>
  <c r="E46" i="1"/>
  <c r="O24" i="1"/>
  <c r="F27" i="1"/>
  <c r="G35" i="1"/>
  <c r="AO30" i="2"/>
  <c r="AO16" i="2"/>
  <c r="AO40" i="2"/>
  <c r="AO24" i="2"/>
  <c r="AO19" i="2"/>
  <c r="AO42" i="2"/>
  <c r="AO34" i="2"/>
  <c r="AO26" i="2"/>
  <c r="AO18" i="2"/>
  <c r="AO41" i="2"/>
  <c r="AO33" i="2"/>
  <c r="AO25" i="2"/>
  <c r="AO32" i="2"/>
  <c r="AO43" i="2"/>
  <c r="AO35" i="2"/>
  <c r="AO27" i="2"/>
  <c r="AO17" i="2"/>
  <c r="AO44" i="2"/>
  <c r="AO36" i="2"/>
  <c r="AO28" i="2"/>
  <c r="AO20" i="2"/>
  <c r="AO39" i="2"/>
  <c r="AO38" i="2"/>
  <c r="AO22" i="2"/>
  <c r="AO45" i="2"/>
  <c r="AO29" i="2"/>
  <c r="AO21" i="2"/>
  <c r="G32" i="1"/>
  <c r="G30" i="1"/>
  <c r="M38" i="1"/>
  <c r="O26" i="1"/>
  <c r="E44" i="1"/>
  <c r="E38" i="1"/>
  <c r="H23" i="1"/>
  <c r="O41" i="1"/>
  <c r="H32" i="1"/>
  <c r="E23" i="1"/>
  <c r="B6" i="17"/>
  <c r="B7" i="17"/>
  <c r="H52" i="1"/>
  <c r="M51" i="1"/>
  <c r="E49" i="1"/>
  <c r="F41" i="1"/>
  <c r="F24" i="1"/>
  <c r="Q38" i="1"/>
  <c r="L26" i="1"/>
  <c r="F50" i="1"/>
  <c r="N52" i="1"/>
  <c r="H44" i="1"/>
  <c r="H38" i="1"/>
  <c r="F28" i="1"/>
  <c r="O45" i="1"/>
  <c r="G50" i="1"/>
  <c r="I26" i="1"/>
  <c r="G23" i="1"/>
  <c r="O44" i="1"/>
  <c r="I50" i="1"/>
  <c r="F40" i="1"/>
  <c r="L25" i="1"/>
  <c r="P49" i="1"/>
  <c r="H33" i="1"/>
  <c r="I24" i="1"/>
  <c r="O27" i="1"/>
  <c r="O38" i="1"/>
  <c r="Q50" i="1"/>
  <c r="H28" i="1"/>
  <c r="P26" i="1"/>
  <c r="F26" i="1"/>
  <c r="I43" i="1"/>
  <c r="O51" i="1"/>
  <c r="F43" i="1"/>
  <c r="M52" i="1"/>
  <c r="P28" i="1"/>
  <c r="N51" i="1"/>
  <c r="E28" i="1"/>
  <c r="E51" i="1"/>
  <c r="E27" i="1"/>
  <c r="G52" i="1"/>
  <c r="G36" i="1"/>
  <c r="E25" i="1"/>
  <c r="H48" i="1"/>
  <c r="F25" i="1"/>
  <c r="P23" i="1"/>
  <c r="E48" i="1"/>
  <c r="E26" i="1"/>
  <c r="H45" i="1"/>
  <c r="G37" i="1"/>
  <c r="N27" i="1"/>
  <c r="N50" i="1"/>
  <c r="M34" i="1"/>
  <c r="O39" i="1"/>
  <c r="O50" i="1"/>
  <c r="F48" i="1"/>
  <c r="F47" i="1"/>
  <c r="L43" i="1"/>
  <c r="M41" i="1"/>
  <c r="P48" i="1"/>
  <c r="Q52" i="1"/>
  <c r="O49" i="1"/>
  <c r="E35" i="1"/>
  <c r="G40" i="1"/>
  <c r="N42" i="1"/>
  <c r="N34" i="1"/>
  <c r="N49" i="1"/>
  <c r="N33" i="1"/>
  <c r="N44" i="1"/>
  <c r="N28" i="1"/>
  <c r="O48" i="1"/>
  <c r="H47" i="1"/>
  <c r="H26" i="1"/>
  <c r="O37" i="1"/>
  <c r="F49" i="1"/>
  <c r="F29" i="1"/>
  <c r="O35" i="1"/>
  <c r="F44" i="1"/>
  <c r="I49" i="1"/>
  <c r="O23" i="1"/>
  <c r="Q49" i="1"/>
  <c r="G26" i="1"/>
  <c r="Q51" i="1"/>
  <c r="L33" i="1"/>
  <c r="E24" i="1"/>
  <c r="I52" i="1"/>
  <c r="H27" i="1"/>
  <c r="H49" i="1"/>
  <c r="O29" i="1"/>
  <c r="P27" i="1"/>
  <c r="F33" i="1"/>
  <c r="M26" i="1"/>
  <c r="Q41" i="1"/>
  <c r="O52" i="1"/>
  <c r="O47" i="1"/>
  <c r="L51" i="1"/>
  <c r="P24" i="1"/>
  <c r="P29" i="1"/>
  <c r="G47" i="1"/>
  <c r="G34" i="1"/>
  <c r="G49" i="1"/>
  <c r="N23" i="1"/>
  <c r="I37" i="1"/>
  <c r="E50" i="1"/>
  <c r="H51" i="1"/>
  <c r="M35" i="1"/>
  <c r="I51" i="1"/>
  <c r="I46" i="1"/>
  <c r="O43" i="1"/>
  <c r="F52" i="1"/>
  <c r="F51" i="1"/>
  <c r="F35" i="1"/>
  <c r="P45" i="1"/>
  <c r="M44" i="1"/>
  <c r="P50" i="1"/>
  <c r="M43" i="1"/>
  <c r="F42" i="1"/>
  <c r="P52" i="1"/>
  <c r="P51" i="1"/>
  <c r="G28" i="1"/>
  <c r="G51" i="1"/>
  <c r="M39" i="1"/>
  <c r="G42" i="1"/>
  <c r="I40" i="1"/>
  <c r="M25" i="1"/>
  <c r="E37" i="1"/>
  <c r="G33" i="1"/>
  <c r="L28" i="1"/>
  <c r="L46" i="1"/>
  <c r="L31" i="1"/>
  <c r="L52" i="1"/>
  <c r="M28" i="1"/>
  <c r="I35" i="1"/>
  <c r="L50" i="1"/>
  <c r="Q48" i="1"/>
  <c r="I44" i="1"/>
  <c r="H34" i="1"/>
  <c r="G44" i="1"/>
  <c r="L37" i="1"/>
  <c r="L34" i="1"/>
  <c r="N45" i="1"/>
  <c r="G43" i="1"/>
  <c r="I34" i="1"/>
  <c r="E42" i="1"/>
  <c r="E30" i="1"/>
  <c r="E39" i="1"/>
  <c r="E47" i="1"/>
  <c r="E43" i="1"/>
  <c r="M42" i="1"/>
  <c r="M48" i="1"/>
  <c r="Q32" i="1"/>
  <c r="Q47" i="1"/>
  <c r="Q37" i="1"/>
  <c r="M30" i="1"/>
  <c r="Q36" i="1"/>
  <c r="I32" i="1"/>
  <c r="L24" i="1"/>
  <c r="L47" i="1"/>
  <c r="O46" i="1"/>
  <c r="L42" i="1"/>
  <c r="N38" i="1"/>
  <c r="Q40" i="1"/>
  <c r="H35" i="1"/>
  <c r="O36" i="1"/>
  <c r="L30" i="1"/>
  <c r="H29" i="1"/>
  <c r="P47" i="1"/>
  <c r="G46" i="1"/>
  <c r="I42" i="1"/>
  <c r="P40" i="1"/>
  <c r="O33" i="1"/>
  <c r="N36" i="1"/>
  <c r="N29" i="1"/>
  <c r="N24" i="1"/>
  <c r="E36" i="1"/>
  <c r="Q42" i="1"/>
  <c r="M46" i="1"/>
  <c r="Q30" i="1"/>
  <c r="P32" i="1"/>
  <c r="H43" i="1"/>
  <c r="G25" i="1"/>
  <c r="P42" i="1"/>
  <c r="L32" i="1"/>
  <c r="E32" i="1"/>
  <c r="E41" i="1"/>
  <c r="E40" i="1"/>
  <c r="Q43" i="1"/>
  <c r="Q29" i="1"/>
  <c r="M32" i="1"/>
  <c r="M31" i="1"/>
  <c r="M47" i="1"/>
  <c r="M37" i="1"/>
  <c r="Q45" i="1"/>
  <c r="O42" i="1"/>
  <c r="H37" i="1"/>
  <c r="O40" i="1"/>
  <c r="M36" i="1"/>
  <c r="O30" i="1"/>
  <c r="L29" i="1"/>
  <c r="N31" i="1"/>
  <c r="N48" i="1"/>
  <c r="H46" i="1"/>
  <c r="G38" i="1"/>
  <c r="M40" i="1"/>
  <c r="P33" i="1"/>
  <c r="I36" i="1"/>
  <c r="N32" i="1"/>
  <c r="H24" i="1"/>
  <c r="I47" i="1"/>
  <c r="P44" i="1"/>
  <c r="N41" i="1"/>
  <c r="L38" i="1"/>
  <c r="L40" i="1"/>
  <c r="P30" i="1"/>
  <c r="G29" i="1"/>
  <c r="G24" i="1"/>
  <c r="L36" i="1"/>
  <c r="L41" i="1"/>
  <c r="F36" i="1"/>
  <c r="E45" i="1"/>
  <c r="E29" i="1"/>
  <c r="Q34" i="1"/>
  <c r="Q26" i="1"/>
  <c r="G41" i="1"/>
  <c r="N46" i="1"/>
  <c r="P37" i="1"/>
  <c r="H31" i="1"/>
  <c r="P41" i="1"/>
  <c r="E34" i="1"/>
  <c r="M29" i="1"/>
  <c r="M33" i="1"/>
  <c r="Q46" i="1"/>
  <c r="M24" i="1"/>
  <c r="H42" i="1"/>
  <c r="P38" i="1"/>
  <c r="O34" i="1"/>
  <c r="H30" i="1"/>
  <c r="G31" i="1"/>
  <c r="G48" i="1"/>
  <c r="I41" i="1"/>
  <c r="I33" i="1"/>
  <c r="L48" i="1"/>
  <c r="L44" i="1"/>
  <c r="H39" i="1"/>
  <c r="H41" i="1"/>
  <c r="N43" i="1"/>
  <c r="N35" i="1"/>
  <c r="P34" i="1"/>
  <c r="I27" i="1"/>
  <c r="I30" i="1"/>
  <c r="P25" i="1"/>
  <c r="O31" i="1"/>
  <c r="N40" i="1"/>
  <c r="M23" i="1"/>
  <c r="Q23" i="1"/>
  <c r="D8" i="19" l="1"/>
  <c r="T8" i="19" s="1"/>
  <c r="V14" i="1"/>
  <c r="D7" i="19"/>
  <c r="J7" i="19" s="1"/>
  <c r="T16" i="1"/>
  <c r="J15" i="1"/>
  <c r="J12" i="1"/>
  <c r="J13" i="1"/>
  <c r="T13" i="1"/>
  <c r="T14" i="1"/>
  <c r="V15" i="1"/>
  <c r="V17" i="1"/>
  <c r="V16" i="1"/>
  <c r="R7" i="19"/>
  <c r="R6" i="19"/>
  <c r="R4" i="19"/>
  <c r="R8" i="19"/>
  <c r="T2" i="19"/>
  <c r="J2" i="19"/>
  <c r="K57" i="1"/>
  <c r="K50" i="1"/>
  <c r="S52" i="1"/>
  <c r="K32" i="1"/>
  <c r="K53" i="1"/>
  <c r="K47" i="1"/>
  <c r="K42" i="1"/>
  <c r="K36" i="1"/>
  <c r="K35" i="1"/>
  <c r="K33" i="1"/>
  <c r="S48" i="1"/>
  <c r="K40" i="1"/>
  <c r="K26" i="1"/>
  <c r="K27" i="1"/>
  <c r="K23" i="1"/>
  <c r="K38" i="1"/>
  <c r="K49" i="1"/>
  <c r="S49" i="1"/>
  <c r="K34" i="1"/>
  <c r="K29" i="1"/>
  <c r="K41" i="1"/>
  <c r="S50" i="1"/>
  <c r="K24" i="1"/>
  <c r="K25" i="1"/>
  <c r="K51" i="1"/>
  <c r="K44" i="1"/>
  <c r="S53" i="1"/>
  <c r="K37" i="1"/>
  <c r="K45" i="1"/>
  <c r="S38" i="1"/>
  <c r="S42" i="1"/>
  <c r="K43" i="1"/>
  <c r="S51" i="1"/>
  <c r="K28" i="1"/>
  <c r="S56" i="1"/>
  <c r="K56" i="1"/>
  <c r="S44" i="1"/>
  <c r="S29" i="1"/>
  <c r="S32" i="1"/>
  <c r="S37" i="1"/>
  <c r="S31" i="1"/>
  <c r="S26" i="1"/>
  <c r="S45" i="1"/>
  <c r="S57" i="1"/>
  <c r="K54" i="1"/>
  <c r="S54" i="1"/>
  <c r="K55" i="1"/>
  <c r="S58" i="1"/>
  <c r="S41" i="1"/>
  <c r="S47" i="1"/>
  <c r="K39" i="1"/>
  <c r="S46" i="1"/>
  <c r="S28" i="1"/>
  <c r="S39" i="1"/>
  <c r="K58" i="1"/>
  <c r="S55" i="1"/>
  <c r="S34" i="1"/>
  <c r="S36" i="1"/>
  <c r="S40" i="1"/>
  <c r="S30" i="1"/>
  <c r="S24" i="1"/>
  <c r="K30" i="1"/>
  <c r="K48" i="1"/>
  <c r="K52" i="1"/>
  <c r="S27" i="1"/>
  <c r="S33" i="1"/>
  <c r="S43" i="1"/>
  <c r="S25" i="1"/>
  <c r="K46" i="1"/>
  <c r="S23" i="1"/>
  <c r="K31" i="1"/>
  <c r="S35" i="1"/>
  <c r="D7" i="1"/>
  <c r="C7" i="17"/>
  <c r="D8" i="1"/>
  <c r="D9" i="1"/>
  <c r="D6" i="1"/>
  <c r="D10" i="1"/>
  <c r="C6" i="17"/>
  <c r="C5" i="17"/>
  <c r="D4" i="6"/>
  <c r="D6" i="19" s="1"/>
  <c r="D3" i="6"/>
  <c r="U42" i="1" l="1"/>
  <c r="D4" i="19"/>
  <c r="E11" i="1"/>
  <c r="J8" i="19"/>
  <c r="T7" i="19"/>
  <c r="D5" i="19"/>
  <c r="K84" i="1"/>
  <c r="S84" i="1"/>
  <c r="T6" i="19"/>
  <c r="J6" i="19"/>
  <c r="T4" i="19"/>
  <c r="J4" i="19"/>
  <c r="U47" i="1"/>
  <c r="H6" i="17"/>
  <c r="I7" i="19" s="1"/>
  <c r="H7" i="17"/>
  <c r="I2" i="19" s="1"/>
  <c r="O7" i="17"/>
  <c r="O6" i="17"/>
  <c r="O2" i="17"/>
  <c r="O4" i="17"/>
  <c r="O3" i="17"/>
  <c r="H5" i="17"/>
  <c r="O5" i="17"/>
  <c r="F7" i="1"/>
  <c r="U57" i="1"/>
  <c r="U31" i="1"/>
  <c r="U53" i="1"/>
  <c r="I24" i="18"/>
  <c r="U32" i="1"/>
  <c r="U52" i="1"/>
  <c r="U50" i="1"/>
  <c r="U43" i="1"/>
  <c r="U40" i="1"/>
  <c r="U36" i="1"/>
  <c r="U29" i="1"/>
  <c r="U25" i="1"/>
  <c r="U37" i="1"/>
  <c r="U56" i="1"/>
  <c r="U48" i="1"/>
  <c r="U45" i="1"/>
  <c r="U26" i="1"/>
  <c r="U35" i="1"/>
  <c r="U28" i="1"/>
  <c r="U41" i="1"/>
  <c r="U39" i="1"/>
  <c r="U44" i="1"/>
  <c r="U54" i="1"/>
  <c r="U23" i="1"/>
  <c r="U33" i="1"/>
  <c r="U51" i="1"/>
  <c r="U49" i="1"/>
  <c r="U27" i="1"/>
  <c r="U24" i="1"/>
  <c r="U34" i="1"/>
  <c r="U38" i="1"/>
  <c r="U30" i="1"/>
  <c r="U58" i="1"/>
  <c r="V59" i="1" s="1"/>
  <c r="U55" i="1"/>
  <c r="U46" i="1"/>
  <c r="C3" i="17"/>
  <c r="H3" i="17" s="1"/>
  <c r="C4" i="17"/>
  <c r="H4" i="17" s="1"/>
  <c r="C2" i="17"/>
  <c r="H2" i="17" s="1"/>
  <c r="P8" i="1"/>
  <c r="I7" i="1"/>
  <c r="Q7" i="1"/>
  <c r="I10" i="1"/>
  <c r="L10" i="1"/>
  <c r="L8" i="1"/>
  <c r="Q6" i="1"/>
  <c r="O6" i="1"/>
  <c r="F8" i="1"/>
  <c r="F9" i="1"/>
  <c r="O9" i="1"/>
  <c r="Q8" i="1"/>
  <c r="I6" i="1"/>
  <c r="P7" i="1"/>
  <c r="L9" i="1"/>
  <c r="M6" i="1"/>
  <c r="O7" i="1"/>
  <c r="G7" i="1"/>
  <c r="Q9" i="1"/>
  <c r="F10" i="1"/>
  <c r="M9" i="1"/>
  <c r="G9" i="1"/>
  <c r="L7" i="1"/>
  <c r="I9" i="1"/>
  <c r="P10" i="1"/>
  <c r="G6" i="1"/>
  <c r="G10" i="1"/>
  <c r="H6" i="1"/>
  <c r="Q10" i="1"/>
  <c r="P6" i="1"/>
  <c r="I8" i="1"/>
  <c r="O8" i="1"/>
  <c r="O10" i="1"/>
  <c r="G8" i="1"/>
  <c r="F6" i="1"/>
  <c r="P9" i="1"/>
  <c r="L6" i="1"/>
  <c r="D19" i="1"/>
  <c r="M10" i="1"/>
  <c r="N9" i="1"/>
  <c r="N8" i="1"/>
  <c r="M8" i="1"/>
  <c r="H7" i="1"/>
  <c r="H8" i="1"/>
  <c r="M7" i="1"/>
  <c r="N10" i="1"/>
  <c r="N6" i="1"/>
  <c r="N7" i="1"/>
  <c r="R5" i="19"/>
  <c r="H9" i="1"/>
  <c r="H10" i="1"/>
  <c r="P44" i="17"/>
  <c r="V25" i="18" s="1"/>
  <c r="P43" i="17"/>
  <c r="V20" i="18" s="1"/>
  <c r="P41" i="17"/>
  <c r="V8" i="18" s="1"/>
  <c r="P42" i="17"/>
  <c r="V10" i="18" s="1"/>
  <c r="P29" i="17"/>
  <c r="V23" i="18" s="1"/>
  <c r="P34" i="17"/>
  <c r="V14" i="18" s="1"/>
  <c r="P35" i="17"/>
  <c r="V15" i="18" s="1"/>
  <c r="P38" i="17"/>
  <c r="V22" i="18" s="1"/>
  <c r="P33" i="17"/>
  <c r="V30" i="18" s="1"/>
  <c r="P28" i="17"/>
  <c r="V9" i="18" s="1"/>
  <c r="P32" i="17"/>
  <c r="V18" i="18" s="1"/>
  <c r="P27" i="17"/>
  <c r="V11" i="18" s="1"/>
  <c r="P30" i="17"/>
  <c r="V6" i="18" s="1"/>
  <c r="P37" i="17"/>
  <c r="V31" i="18" s="1"/>
  <c r="P36" i="17"/>
  <c r="V26" i="18" s="1"/>
  <c r="P40" i="17"/>
  <c r="V17" i="18" s="1"/>
  <c r="P31" i="17"/>
  <c r="V12" i="18" s="1"/>
  <c r="P39" i="17"/>
  <c r="V32" i="18" s="1"/>
  <c r="P24" i="17"/>
  <c r="V21" i="18" s="1"/>
  <c r="P22" i="17"/>
  <c r="V7" i="18" s="1"/>
  <c r="P26" i="17"/>
  <c r="V13" i="18" s="1"/>
  <c r="P23" i="17"/>
  <c r="V27" i="18" s="1"/>
  <c r="P16" i="17"/>
  <c r="V24" i="18" s="1"/>
  <c r="P21" i="17"/>
  <c r="V19" i="18" s="1"/>
  <c r="P17" i="17"/>
  <c r="V3" i="18" s="1"/>
  <c r="P20" i="17"/>
  <c r="V28" i="18" s="1"/>
  <c r="P25" i="17"/>
  <c r="V5" i="18" s="1"/>
  <c r="P18" i="17"/>
  <c r="V2" i="18" s="1"/>
  <c r="P19" i="17"/>
  <c r="V29" i="18" s="1"/>
  <c r="J5" i="19" l="1"/>
  <c r="E12" i="1"/>
  <c r="K12" i="1" s="1"/>
  <c r="U12" i="1" s="1"/>
  <c r="V13" i="1" s="1"/>
  <c r="V42" i="1"/>
  <c r="V43" i="1"/>
  <c r="I5" i="19"/>
  <c r="I8" i="19"/>
  <c r="I6" i="19"/>
  <c r="I4" i="19"/>
  <c r="Q5" i="19"/>
  <c r="R6" i="1" s="1"/>
  <c r="P2" i="17"/>
  <c r="I25" i="18"/>
  <c r="I5" i="18"/>
  <c r="I27" i="18"/>
  <c r="I22" i="18"/>
  <c r="I34" i="18"/>
  <c r="I16" i="18"/>
  <c r="I12" i="18"/>
  <c r="I3" i="18"/>
  <c r="I29" i="18"/>
  <c r="I11" i="18"/>
  <c r="I9" i="18"/>
  <c r="I28" i="18"/>
  <c r="I30" i="18"/>
  <c r="I6" i="18"/>
  <c r="I23" i="18"/>
  <c r="I19" i="18"/>
  <c r="I38" i="18"/>
  <c r="I7" i="18"/>
  <c r="I15" i="18"/>
  <c r="I13" i="18"/>
  <c r="I37" i="18"/>
  <c r="I26" i="18"/>
  <c r="I18" i="18"/>
  <c r="I36" i="18"/>
  <c r="I21" i="18"/>
  <c r="I14" i="18"/>
  <c r="J23" i="1" s="1"/>
  <c r="I35" i="18"/>
  <c r="I20" i="18"/>
  <c r="I31" i="18"/>
  <c r="I33" i="18"/>
  <c r="I10" i="18"/>
  <c r="I32" i="18"/>
  <c r="I8" i="18"/>
  <c r="I17" i="18"/>
  <c r="I2" i="18"/>
  <c r="Q8" i="19"/>
  <c r="Q7" i="19"/>
  <c r="Q4" i="19"/>
  <c r="Q2" i="19"/>
  <c r="Q6" i="19"/>
  <c r="V48" i="1"/>
  <c r="R24" i="18"/>
  <c r="V58" i="1"/>
  <c r="V57" i="1"/>
  <c r="T5" i="19"/>
  <c r="V35" i="1"/>
  <c r="V46" i="1"/>
  <c r="V32" i="1"/>
  <c r="V54" i="1"/>
  <c r="V53" i="1"/>
  <c r="V52" i="1"/>
  <c r="V33" i="1"/>
  <c r="V50" i="1"/>
  <c r="V25" i="1"/>
  <c r="V26" i="1"/>
  <c r="V40" i="1"/>
  <c r="V37" i="1"/>
  <c r="V27" i="1"/>
  <c r="V24" i="1"/>
  <c r="V56" i="1"/>
  <c r="V36" i="1"/>
  <c r="V30" i="1"/>
  <c r="V29" i="1"/>
  <c r="V38" i="1"/>
  <c r="V41" i="1"/>
  <c r="V31" i="1"/>
  <c r="V45" i="1"/>
  <c r="V55" i="1"/>
  <c r="V34" i="1"/>
  <c r="V39" i="1"/>
  <c r="V44" i="1"/>
  <c r="V28" i="1"/>
  <c r="S9" i="1"/>
  <c r="S6" i="1"/>
  <c r="S8" i="1"/>
  <c r="S7" i="1"/>
  <c r="S10" i="1"/>
  <c r="S11" i="1"/>
  <c r="V49" i="1"/>
  <c r="V47" i="1"/>
  <c r="U84" i="1"/>
  <c r="E10" i="1"/>
  <c r="K10" i="1" s="1"/>
  <c r="K11" i="1"/>
  <c r="Q19" i="1"/>
  <c r="F19" i="1"/>
  <c r="I19" i="1"/>
  <c r="O19" i="1"/>
  <c r="P19" i="1"/>
  <c r="G19" i="1"/>
  <c r="E9" i="1"/>
  <c r="K9" i="1" s="1"/>
  <c r="L19" i="1"/>
  <c r="P5" i="17"/>
  <c r="S8" i="19" s="1"/>
  <c r="P6" i="17"/>
  <c r="S7" i="19" s="1"/>
  <c r="P7" i="17"/>
  <c r="S2" i="19" s="1"/>
  <c r="P3" i="17"/>
  <c r="S4" i="19" s="1"/>
  <c r="M19" i="1"/>
  <c r="H19" i="1"/>
  <c r="N19" i="1"/>
  <c r="E6" i="1"/>
  <c r="K6" i="1" s="1"/>
  <c r="E7" i="1"/>
  <c r="K7" i="1" s="1"/>
  <c r="E8" i="1"/>
  <c r="K8" i="1" s="1"/>
  <c r="P15" i="17"/>
  <c r="P4" i="17"/>
  <c r="S6" i="19" s="1"/>
  <c r="J10" i="1" l="1"/>
  <c r="J7" i="1"/>
  <c r="J24" i="1"/>
  <c r="J46" i="1"/>
  <c r="J47" i="1"/>
  <c r="J29" i="1"/>
  <c r="J36" i="1"/>
  <c r="J28" i="1"/>
  <c r="J53" i="1"/>
  <c r="J31" i="1"/>
  <c r="J25" i="1"/>
  <c r="J39" i="1"/>
  <c r="P75" i="17"/>
  <c r="V4" i="18"/>
  <c r="U4" i="18" s="1"/>
  <c r="T77" i="1" s="1"/>
  <c r="J57" i="1"/>
  <c r="J48" i="1"/>
  <c r="J44" i="1"/>
  <c r="J55" i="1"/>
  <c r="J54" i="1"/>
  <c r="J51" i="1"/>
  <c r="R8" i="1"/>
  <c r="R9" i="1"/>
  <c r="J33" i="1"/>
  <c r="J42" i="1"/>
  <c r="J35" i="1"/>
  <c r="J38" i="1"/>
  <c r="J30" i="1"/>
  <c r="J49" i="1"/>
  <c r="R23" i="1"/>
  <c r="J41" i="1"/>
  <c r="J43" i="1"/>
  <c r="J37" i="1"/>
  <c r="J34" i="1"/>
  <c r="J52" i="1"/>
  <c r="J32" i="1"/>
  <c r="J58" i="1"/>
  <c r="J59" i="1"/>
  <c r="J40" i="1"/>
  <c r="J26" i="1"/>
  <c r="J50" i="1"/>
  <c r="J56" i="1"/>
  <c r="J27" i="1"/>
  <c r="J45" i="1"/>
  <c r="R11" i="1"/>
  <c r="R12" i="1"/>
  <c r="R7" i="1"/>
  <c r="T11" i="1"/>
  <c r="R10" i="1"/>
  <c r="U13" i="18"/>
  <c r="U14" i="18"/>
  <c r="R38" i="18"/>
  <c r="U9" i="18"/>
  <c r="U7" i="18"/>
  <c r="U10" i="18"/>
  <c r="U37" i="18"/>
  <c r="U23" i="18"/>
  <c r="R30" i="18"/>
  <c r="R50" i="1" s="1"/>
  <c r="R28" i="18"/>
  <c r="R6" i="18"/>
  <c r="U31" i="18"/>
  <c r="U36" i="18"/>
  <c r="R18" i="18"/>
  <c r="R43" i="1" s="1"/>
  <c r="U3" i="18"/>
  <c r="U2" i="18"/>
  <c r="U11" i="18"/>
  <c r="U12" i="18"/>
  <c r="R17" i="18"/>
  <c r="R25" i="1" s="1"/>
  <c r="R34" i="18"/>
  <c r="R54" i="1" s="1"/>
  <c r="R35" i="18"/>
  <c r="U22" i="18"/>
  <c r="U15" i="18"/>
  <c r="U5" i="18"/>
  <c r="U21" i="18"/>
  <c r="U32" i="18"/>
  <c r="U20" i="18"/>
  <c r="U33" i="18"/>
  <c r="U29" i="18"/>
  <c r="U26" i="18"/>
  <c r="R13" i="18"/>
  <c r="U27" i="18"/>
  <c r="R19" i="18"/>
  <c r="R24" i="1" s="1"/>
  <c r="R25" i="18"/>
  <c r="S5" i="19"/>
  <c r="T7" i="1" s="1"/>
  <c r="T10" i="1"/>
  <c r="U24" i="18"/>
  <c r="U9" i="1"/>
  <c r="K19" i="1"/>
  <c r="U10" i="1"/>
  <c r="U7" i="1"/>
  <c r="U11" i="1"/>
  <c r="V12" i="1" s="1"/>
  <c r="U8" i="1"/>
  <c r="U6" i="1"/>
  <c r="T8" i="1"/>
  <c r="S19" i="1"/>
  <c r="T9" i="1"/>
  <c r="J9" i="1"/>
  <c r="J8" i="1"/>
  <c r="J11" i="1"/>
  <c r="E19" i="1"/>
  <c r="R46" i="1" l="1"/>
  <c r="R27" i="1"/>
  <c r="R26" i="1"/>
  <c r="R31" i="1"/>
  <c r="R45" i="1"/>
  <c r="R49" i="1"/>
  <c r="T12" i="1"/>
  <c r="R53" i="1"/>
  <c r="R30" i="1"/>
  <c r="R32" i="1"/>
  <c r="R42" i="1"/>
  <c r="R39" i="1"/>
  <c r="R36" i="1"/>
  <c r="T45" i="1"/>
  <c r="J84" i="1"/>
  <c r="R28" i="1"/>
  <c r="R29" i="1"/>
  <c r="R55" i="1"/>
  <c r="R56" i="1"/>
  <c r="R40" i="1"/>
  <c r="R41" i="1"/>
  <c r="T30" i="1"/>
  <c r="T32" i="1"/>
  <c r="T44" i="1"/>
  <c r="T35" i="1"/>
  <c r="R33" i="1"/>
  <c r="R34" i="1"/>
  <c r="R47" i="1"/>
  <c r="R48" i="1"/>
  <c r="R37" i="1"/>
  <c r="R38" i="1"/>
  <c r="T57" i="1"/>
  <c r="R58" i="1"/>
  <c r="R59" i="1"/>
  <c r="R51" i="1"/>
  <c r="R52" i="1"/>
  <c r="U18" i="18"/>
  <c r="T43" i="1" s="1"/>
  <c r="U17" i="18"/>
  <c r="T25" i="1" s="1"/>
  <c r="U8" i="18"/>
  <c r="U25" i="18"/>
  <c r="T42" i="1" s="1"/>
  <c r="U16" i="18"/>
  <c r="U30" i="18"/>
  <c r="U19" i="18"/>
  <c r="T29" i="1" s="1"/>
  <c r="U35" i="18"/>
  <c r="U38" i="18"/>
  <c r="U28" i="18"/>
  <c r="T27" i="1" s="1"/>
  <c r="U34" i="18"/>
  <c r="T54" i="1" s="1"/>
  <c r="U6" i="18"/>
  <c r="J6" i="1"/>
  <c r="T6" i="1"/>
  <c r="V11" i="1"/>
  <c r="V10" i="1"/>
  <c r="T23" i="1"/>
  <c r="R19" i="1"/>
  <c r="V8" i="1"/>
  <c r="V9" i="1"/>
  <c r="V7" i="1"/>
  <c r="U19" i="1"/>
  <c r="T46" i="1" l="1"/>
  <c r="T37" i="1"/>
  <c r="T31" i="1"/>
  <c r="T49" i="1"/>
  <c r="T51" i="1"/>
  <c r="T26" i="1"/>
  <c r="T24" i="1"/>
  <c r="T47" i="1"/>
  <c r="T33" i="1"/>
  <c r="T34" i="1"/>
  <c r="T39" i="1"/>
  <c r="T50" i="1"/>
  <c r="T36" i="1"/>
  <c r="T40" i="1"/>
  <c r="R84" i="1"/>
  <c r="T55" i="1"/>
  <c r="T58" i="1"/>
  <c r="T59" i="1"/>
  <c r="T52" i="1"/>
  <c r="T38" i="1"/>
  <c r="T28" i="1"/>
  <c r="T48" i="1"/>
  <c r="T41" i="1"/>
  <c r="T53" i="1"/>
  <c r="T56" i="1"/>
  <c r="J19" i="1"/>
  <c r="T19" i="1"/>
  <c r="T84" i="1" l="1"/>
</calcChain>
</file>

<file path=xl/sharedStrings.xml><?xml version="1.0" encoding="utf-8"?>
<sst xmlns="http://schemas.openxmlformats.org/spreadsheetml/2006/main" count="663" uniqueCount="163">
  <si>
    <t>Schnitt</t>
  </si>
  <si>
    <t>Hinrunde</t>
  </si>
  <si>
    <t>Pos.</t>
  </si>
  <si>
    <t>Rückrunde</t>
  </si>
  <si>
    <t xml:space="preserve">Gesamt </t>
  </si>
  <si>
    <t>Serie komplett</t>
  </si>
  <si>
    <t>Gesamt</t>
  </si>
  <si>
    <t>Einzelergebnisse:</t>
  </si>
  <si>
    <t>Ergebnisse</t>
  </si>
  <si>
    <t>Hinrunde Schnitt</t>
  </si>
  <si>
    <t>Rückrunde Schnitt</t>
  </si>
  <si>
    <t>Gesamt Schnitt</t>
  </si>
  <si>
    <t>Vorname Name</t>
  </si>
  <si>
    <t>Damen</t>
  </si>
  <si>
    <t>Kreisoberliga</t>
  </si>
  <si>
    <t>Senioren</t>
  </si>
  <si>
    <t>Schützen</t>
  </si>
  <si>
    <t>1. Kreisliga</t>
  </si>
  <si>
    <t>2. Kreisliga</t>
  </si>
  <si>
    <t>1. Kreisklasse</t>
  </si>
  <si>
    <t>2. Kreisklasse</t>
  </si>
  <si>
    <t>3. Kreisklasse</t>
  </si>
  <si>
    <t>4. Kreisklasse</t>
  </si>
  <si>
    <t>5. Kreisklasse</t>
  </si>
  <si>
    <t>6. Kreisklasse</t>
  </si>
  <si>
    <t>Altersgruppe</t>
  </si>
  <si>
    <t>7. Kreisklasse</t>
  </si>
  <si>
    <t>2023/2024</t>
  </si>
  <si>
    <t>Saison</t>
  </si>
  <si>
    <t>Kreisrundenwettkampf</t>
  </si>
  <si>
    <t>Schnitt:</t>
  </si>
  <si>
    <t>Wettkampftag:</t>
  </si>
  <si>
    <t>Proberechnung bei Streifen:</t>
  </si>
  <si>
    <t>AW? Dann x eintippen</t>
  </si>
  <si>
    <t>Verein 1</t>
  </si>
  <si>
    <t>Verein 2</t>
  </si>
  <si>
    <t>Verein 3</t>
  </si>
  <si>
    <t>Verein 4</t>
  </si>
  <si>
    <t>Verein 5</t>
  </si>
  <si>
    <t>Verein 6</t>
  </si>
  <si>
    <t>Ergebnisse (mindestens 0 eintragen)</t>
  </si>
  <si>
    <t>Verein/Gruppe (per Dropdown-Feld einzutragen)</t>
  </si>
  <si>
    <t>Differenz</t>
  </si>
  <si>
    <t>Ansprechpartner für Rückfragen:</t>
  </si>
  <si>
    <t>Tel:</t>
  </si>
  <si>
    <t>Name:</t>
  </si>
  <si>
    <t>Austragungsort:</t>
  </si>
  <si>
    <t>Verein / Gruppe</t>
  </si>
  <si>
    <t>Geburtsdatum</t>
  </si>
  <si>
    <t>Schütze 5</t>
  </si>
  <si>
    <t>Schütze 30</t>
  </si>
  <si>
    <t>Standaufsicht:</t>
  </si>
  <si>
    <t>Verein/Gruppe</t>
  </si>
  <si>
    <t xml:space="preserve">AW? </t>
  </si>
  <si>
    <t>Name Schütze</t>
  </si>
  <si>
    <t>Ergebnis</t>
  </si>
  <si>
    <t>Bitte beachtet, dass die Standaufsicht benannt werden muss</t>
  </si>
  <si>
    <t>Klasse:</t>
  </si>
  <si>
    <t>Geburts-datum</t>
  </si>
  <si>
    <t>per Email an: sk-huemmling@gmx.de</t>
  </si>
  <si>
    <t>eintragen</t>
  </si>
  <si>
    <t>2024/2025</t>
  </si>
  <si>
    <t>2025/2026</t>
  </si>
  <si>
    <t>2026/2027</t>
  </si>
  <si>
    <t>2027/2028</t>
  </si>
  <si>
    <t>2028/2029</t>
  </si>
  <si>
    <t>2039/2030</t>
  </si>
  <si>
    <t>Jugend</t>
  </si>
  <si>
    <t>Schüler</t>
  </si>
  <si>
    <t>offene Klasse FHLG</t>
  </si>
  <si>
    <t>Schütze 10</t>
  </si>
  <si>
    <t>Schütze 13</t>
  </si>
  <si>
    <t>Schütze 14</t>
  </si>
  <si>
    <t>Schütze 15</t>
  </si>
  <si>
    <t>Schütze 19</t>
  </si>
  <si>
    <t>Schütze 20</t>
  </si>
  <si>
    <t>Schütze 23</t>
  </si>
  <si>
    <t>Schütze 24</t>
  </si>
  <si>
    <t>Schütze 25</t>
  </si>
  <si>
    <t>Schütze 27</t>
  </si>
  <si>
    <t>Schütze 28</t>
  </si>
  <si>
    <t>Schütze 29</t>
  </si>
  <si>
    <t>Schütze 32</t>
  </si>
  <si>
    <t>Schütze 33</t>
  </si>
  <si>
    <t>Schütze 34</t>
  </si>
  <si>
    <t>Schütze 35</t>
  </si>
  <si>
    <t>Schütze 36</t>
  </si>
  <si>
    <t>Luftpistole</t>
  </si>
  <si>
    <t>Verein VII</t>
  </si>
  <si>
    <t>Verein VIII</t>
  </si>
  <si>
    <t>Verein IX</t>
  </si>
  <si>
    <t>Verein X</t>
  </si>
  <si>
    <t>Verein XI</t>
  </si>
  <si>
    <t>Verein XII</t>
  </si>
  <si>
    <t>Verein 7</t>
  </si>
  <si>
    <t>Verein 8</t>
  </si>
  <si>
    <t>Verein 9</t>
  </si>
  <si>
    <t>Verein 10</t>
  </si>
  <si>
    <t>Verein 11</t>
  </si>
  <si>
    <t>Verein 12</t>
  </si>
  <si>
    <t>Schütze 37</t>
  </si>
  <si>
    <t>Schütze 38</t>
  </si>
  <si>
    <t>Schütze 39</t>
  </si>
  <si>
    <t>Schütze 40</t>
  </si>
  <si>
    <t>Schütze 41</t>
  </si>
  <si>
    <t>Schütze 42</t>
  </si>
  <si>
    <t>Schütze 43</t>
  </si>
  <si>
    <t>Schütze 44</t>
  </si>
  <si>
    <t>Schütze 45</t>
  </si>
  <si>
    <t>Schütze 46</t>
  </si>
  <si>
    <t>Schütze 47</t>
  </si>
  <si>
    <t>Schütze 48</t>
  </si>
  <si>
    <t>Schütze 49</t>
  </si>
  <si>
    <t>Schütze 50</t>
  </si>
  <si>
    <t>Schütze 51</t>
  </si>
  <si>
    <t>Schütze 52</t>
  </si>
  <si>
    <t>Schütze 53</t>
  </si>
  <si>
    <t>Schütze 54</t>
  </si>
  <si>
    <t>Schütze 55</t>
  </si>
  <si>
    <t>Schütze 56</t>
  </si>
  <si>
    <t>Schütze 57</t>
  </si>
  <si>
    <t>Schütze 58</t>
  </si>
  <si>
    <t>Schütze 59</t>
  </si>
  <si>
    <t>Schütze 60</t>
  </si>
  <si>
    <t>Lorup</t>
  </si>
  <si>
    <t>Börgermoor</t>
  </si>
  <si>
    <t>Lahn</t>
  </si>
  <si>
    <t>Spahnharrenstätte</t>
  </si>
  <si>
    <t>Esterwegen</t>
  </si>
  <si>
    <t>Lähden</t>
  </si>
  <si>
    <t>Neubörger</t>
  </si>
  <si>
    <t>Breddenberg</t>
  </si>
  <si>
    <t>x</t>
  </si>
  <si>
    <t>Lähden Jugend I</t>
  </si>
  <si>
    <t>Strüwing Inja</t>
  </si>
  <si>
    <t>Bruns Hendrik</t>
  </si>
  <si>
    <t>Feldhaus Vanessa</t>
  </si>
  <si>
    <t>Gedecknis Stefan</t>
  </si>
  <si>
    <t>Wübben Jasper</t>
  </si>
  <si>
    <t>Engbers Julian</t>
  </si>
  <si>
    <t>Meyer Johan</t>
  </si>
  <si>
    <t>Börgerwald</t>
  </si>
  <si>
    <t>Hanneken Maren</t>
  </si>
  <si>
    <t>Köstering Nele</t>
  </si>
  <si>
    <t>Brandt Mira</t>
  </si>
  <si>
    <t>Eichhorn Luca</t>
  </si>
  <si>
    <t xml:space="preserve">Feldhaus Celien </t>
  </si>
  <si>
    <t>Kohnen Saskia</t>
  </si>
  <si>
    <t>Runde Marcel</t>
  </si>
  <si>
    <t xml:space="preserve">Leis Fynn Lucas </t>
  </si>
  <si>
    <t>Dolling Leon</t>
  </si>
  <si>
    <t>Wilken Noah</t>
  </si>
  <si>
    <t>Gretenabeln</t>
  </si>
  <si>
    <t>Luttmann</t>
  </si>
  <si>
    <t>07.09.</t>
  </si>
  <si>
    <t>28.09.</t>
  </si>
  <si>
    <t>19.10.</t>
  </si>
  <si>
    <t>16.11.</t>
  </si>
  <si>
    <t>30.11.</t>
  </si>
  <si>
    <t>11.01.</t>
  </si>
  <si>
    <t>01.02.</t>
  </si>
  <si>
    <t>22.02.</t>
  </si>
  <si>
    <t>15.03.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</si>
</sst>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€_-;\-* #,##0.00\ _€_-;_-* &quot;-&quot;??\ _€_-;_-@_-"/>
    <numFmt numFmtId="165" formatCode="0.0"/>
    <numFmt numFmtId="166" formatCode="#,##0.0"/>
  </numFmts>
  <fonts count="21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 tint="4.9989318521683403E-2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6"/>
      <color theme="1" tint="4.9989318521683403E-2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 tint="4.9989318521683403E-2"/>
      <name val="Calibri"/>
      <family val="2"/>
      <scheme val="minor"/>
    </font>
    <font>
      <sz val="12"/>
      <color theme="1" tint="4.9989318521683403E-2"/>
      <name val="Calibri"/>
      <family val="2"/>
      <scheme val="minor"/>
    </font>
    <font>
      <b/>
      <sz val="12"/>
      <color indexed="17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8"/>
      <color rgb="FFFF0000"/>
      <name val="Calibri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164" fontId="14" fillId="0" borderId="0" applyFont="0" applyFill="0" applyBorder="0" applyAlignment="0" applyProtection="0"/>
  </cellStyleXfs>
  <cellXfs count="179">
    <xf numFmtId="0" fontId="0" fillId="0" borderId="0" xfId="0"/>
    <xf numFmtId="1" fontId="0" fillId="0" borderId="0" xfId="0" applyNumberFormat="1"/>
    <xf numFmtId="0" fontId="1" fillId="0" borderId="0" xfId="0" applyFont="1"/>
    <xf numFmtId="0" fontId="1" fillId="0" borderId="0" xfId="0" applyFont="1" applyAlignment="1">
      <alignment wrapText="1"/>
    </xf>
    <xf numFmtId="1" fontId="1" fillId="0" borderId="0" xfId="0" applyNumberFormat="1" applyFont="1"/>
    <xf numFmtId="166" fontId="1" fillId="0" borderId="4" xfId="0" applyNumberFormat="1" applyFont="1" applyBorder="1"/>
    <xf numFmtId="166" fontId="2" fillId="0" borderId="4" xfId="0" applyNumberFormat="1" applyFont="1" applyBorder="1"/>
    <xf numFmtId="166" fontId="1" fillId="0" borderId="3" xfId="0" applyNumberFormat="1" applyFont="1" applyBorder="1"/>
    <xf numFmtId="0" fontId="3" fillId="2" borderId="0" xfId="0" applyFont="1" applyFill="1" applyAlignment="1">
      <alignment vertical="top"/>
    </xf>
    <xf numFmtId="165" fontId="5" fillId="0" borderId="4" xfId="0" applyNumberFormat="1" applyFont="1" applyBorder="1"/>
    <xf numFmtId="166" fontId="5" fillId="0" borderId="4" xfId="0" applyNumberFormat="1" applyFont="1" applyBorder="1"/>
    <xf numFmtId="166" fontId="4" fillId="0" borderId="4" xfId="0" applyNumberFormat="1" applyFont="1" applyBorder="1"/>
    <xf numFmtId="0" fontId="0" fillId="2" borderId="4" xfId="0" applyFill="1" applyBorder="1"/>
    <xf numFmtId="0" fontId="0" fillId="0" borderId="0" xfId="0" applyAlignment="1">
      <alignment horizontal="center"/>
    </xf>
    <xf numFmtId="0" fontId="5" fillId="0" borderId="4" xfId="0" applyFont="1" applyBorder="1" applyAlignment="1">
      <alignment horizontal="center"/>
    </xf>
    <xf numFmtId="165" fontId="5" fillId="0" borderId="4" xfId="0" applyNumberFormat="1" applyFont="1" applyBorder="1" applyAlignment="1">
      <alignment horizontal="center"/>
    </xf>
    <xf numFmtId="165" fontId="5" fillId="0" borderId="4" xfId="0" applyNumberFormat="1" applyFont="1" applyBorder="1" applyAlignment="1">
      <alignment horizontal="center" wrapText="1"/>
    </xf>
    <xf numFmtId="2" fontId="0" fillId="0" borderId="0" xfId="0" applyNumberFormat="1" applyAlignment="1">
      <alignment horizontal="center"/>
    </xf>
    <xf numFmtId="0" fontId="3" fillId="2" borderId="0" xfId="0" applyFont="1" applyFill="1" applyAlignment="1">
      <alignment horizontal="right" vertical="top"/>
    </xf>
    <xf numFmtId="0" fontId="6" fillId="2" borderId="0" xfId="0" applyFont="1" applyFill="1" applyAlignment="1">
      <alignment vertical="top"/>
    </xf>
    <xf numFmtId="0" fontId="7" fillId="2" borderId="0" xfId="0" applyFont="1" applyFill="1"/>
    <xf numFmtId="0" fontId="8" fillId="2" borderId="0" xfId="0" applyFont="1" applyFill="1"/>
    <xf numFmtId="0" fontId="7" fillId="2" borderId="0" xfId="0" applyFont="1" applyFill="1" applyAlignment="1">
      <alignment horizontal="center" vertical="center"/>
    </xf>
    <xf numFmtId="1" fontId="7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8" fillId="2" borderId="0" xfId="0" applyFont="1" applyFill="1" applyAlignment="1">
      <alignment vertical="top"/>
    </xf>
    <xf numFmtId="0" fontId="7" fillId="2" borderId="0" xfId="0" applyFont="1" applyFill="1" applyAlignment="1">
      <alignment horizontal="right"/>
    </xf>
    <xf numFmtId="0" fontId="8" fillId="2" borderId="0" xfId="0" applyFont="1" applyFill="1" applyAlignment="1">
      <alignment horizontal="left"/>
    </xf>
    <xf numFmtId="0" fontId="8" fillId="2" borderId="0" xfId="0" applyFont="1" applyFill="1" applyAlignment="1">
      <alignment horizontal="right" vertical="center"/>
    </xf>
    <xf numFmtId="0" fontId="8" fillId="3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1" fontId="8" fillId="3" borderId="4" xfId="0" applyNumberFormat="1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/>
    </xf>
    <xf numFmtId="165" fontId="8" fillId="2" borderId="4" xfId="0" applyNumberFormat="1" applyFont="1" applyFill="1" applyBorder="1" applyAlignment="1">
      <alignment horizontal="center" vertical="center"/>
    </xf>
    <xf numFmtId="2" fontId="8" fillId="2" borderId="4" xfId="0" applyNumberFormat="1" applyFont="1" applyFill="1" applyBorder="1" applyAlignment="1">
      <alignment horizontal="center" vertical="center"/>
    </xf>
    <xf numFmtId="166" fontId="8" fillId="2" borderId="4" xfId="0" applyNumberFormat="1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165" fontId="8" fillId="3" borderId="4" xfId="0" applyNumberFormat="1" applyFont="1" applyFill="1" applyBorder="1" applyAlignment="1">
      <alignment horizontal="center" vertical="center"/>
    </xf>
    <xf numFmtId="2" fontId="8" fillId="3" borderId="4" xfId="0" applyNumberFormat="1" applyFont="1" applyFill="1" applyBorder="1" applyAlignment="1">
      <alignment horizontal="center" vertical="center"/>
    </xf>
    <xf numFmtId="166" fontId="8" fillId="3" borderId="4" xfId="0" applyNumberFormat="1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165" fontId="7" fillId="2" borderId="0" xfId="0" applyNumberFormat="1" applyFont="1" applyFill="1" applyAlignment="1">
      <alignment horizontal="center" vertical="center"/>
    </xf>
    <xf numFmtId="2" fontId="7" fillId="2" borderId="0" xfId="0" applyNumberFormat="1" applyFont="1" applyFill="1" applyAlignment="1">
      <alignment horizontal="center" vertical="center"/>
    </xf>
    <xf numFmtId="166" fontId="7" fillId="2" borderId="0" xfId="0" applyNumberFormat="1" applyFont="1" applyFill="1" applyAlignment="1">
      <alignment horizontal="center" vertical="center"/>
    </xf>
    <xf numFmtId="166" fontId="10" fillId="2" borderId="0" xfId="0" applyNumberFormat="1" applyFont="1" applyFill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3" borderId="4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49" fontId="8" fillId="2" borderId="4" xfId="0" applyNumberFormat="1" applyFont="1" applyFill="1" applyBorder="1" applyAlignment="1">
      <alignment horizontal="left" vertical="center" wrapText="1"/>
    </xf>
    <xf numFmtId="166" fontId="8" fillId="2" borderId="3" xfId="0" applyNumberFormat="1" applyFont="1" applyFill="1" applyBorder="1" applyAlignment="1">
      <alignment horizontal="center" vertical="center"/>
    </xf>
    <xf numFmtId="4" fontId="8" fillId="2" borderId="4" xfId="0" applyNumberFormat="1" applyFont="1" applyFill="1" applyBorder="1" applyAlignment="1">
      <alignment horizontal="center" vertical="center"/>
    </xf>
    <xf numFmtId="49" fontId="8" fillId="3" borderId="4" xfId="0" applyNumberFormat="1" applyFont="1" applyFill="1" applyBorder="1" applyAlignment="1">
      <alignment horizontal="left" vertical="center" wrapText="1"/>
    </xf>
    <xf numFmtId="166" fontId="8" fillId="3" borderId="3" xfId="0" applyNumberFormat="1" applyFont="1" applyFill="1" applyBorder="1" applyAlignment="1">
      <alignment horizontal="center" vertical="center"/>
    </xf>
    <xf numFmtId="4" fontId="8" fillId="3" borderId="4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 wrapText="1"/>
    </xf>
    <xf numFmtId="1" fontId="7" fillId="2" borderId="0" xfId="0" applyNumberFormat="1" applyFont="1" applyFill="1" applyAlignment="1">
      <alignment vertical="center"/>
    </xf>
    <xf numFmtId="4" fontId="7" fillId="2" borderId="0" xfId="0" applyNumberFormat="1" applyFont="1" applyFill="1" applyAlignment="1">
      <alignment horizontal="center" vertical="center"/>
    </xf>
    <xf numFmtId="0" fontId="6" fillId="2" borderId="7" xfId="0" applyFont="1" applyFill="1" applyBorder="1" applyAlignment="1">
      <alignment vertical="top"/>
    </xf>
    <xf numFmtId="0" fontId="7" fillId="3" borderId="4" xfId="0" applyFont="1" applyFill="1" applyBorder="1" applyAlignment="1">
      <alignment horizontal="left"/>
    </xf>
    <xf numFmtId="165" fontId="7" fillId="3" borderId="4" xfId="0" applyNumberFormat="1" applyFont="1" applyFill="1" applyBorder="1"/>
    <xf numFmtId="0" fontId="7" fillId="3" borderId="0" xfId="0" applyFont="1" applyFill="1" applyAlignment="1">
      <alignment horizontal="center" vertical="center"/>
    </xf>
    <xf numFmtId="166" fontId="7" fillId="3" borderId="0" xfId="0" applyNumberFormat="1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7" fillId="3" borderId="0" xfId="0" applyFont="1" applyFill="1"/>
    <xf numFmtId="0" fontId="11" fillId="3" borderId="0" xfId="0" applyFont="1" applyFill="1"/>
    <xf numFmtId="0" fontId="7" fillId="3" borderId="0" xfId="0" applyFont="1" applyFill="1" applyAlignment="1">
      <alignment horizontal="left"/>
    </xf>
    <xf numFmtId="165" fontId="7" fillId="3" borderId="4" xfId="0" applyNumberFormat="1" applyFont="1" applyFill="1" applyBorder="1" applyAlignment="1">
      <alignment horizontal="center"/>
    </xf>
    <xf numFmtId="0" fontId="7" fillId="3" borderId="0" xfId="0" applyFont="1" applyFill="1" applyAlignment="1">
      <alignment horizontal="left" vertical="center"/>
    </xf>
    <xf numFmtId="0" fontId="12" fillId="3" borderId="0" xfId="0" applyFont="1" applyFill="1"/>
    <xf numFmtId="0" fontId="8" fillId="3" borderId="0" xfId="0" applyFont="1" applyFill="1" applyAlignment="1">
      <alignment vertical="center" wrapText="1"/>
    </xf>
    <xf numFmtId="165" fontId="7" fillId="3" borderId="0" xfId="0" applyNumberFormat="1" applyFont="1" applyFill="1"/>
    <xf numFmtId="0" fontId="7" fillId="3" borderId="4" xfId="0" applyFont="1" applyFill="1" applyBorder="1" applyAlignment="1">
      <alignment horizontal="center" vertical="center" wrapText="1"/>
    </xf>
    <xf numFmtId="165" fontId="7" fillId="3" borderId="4" xfId="0" applyNumberFormat="1" applyFont="1" applyFill="1" applyBorder="1" applyAlignment="1">
      <alignment horizontal="center" vertical="center" wrapText="1"/>
    </xf>
    <xf numFmtId="166" fontId="7" fillId="3" borderId="0" xfId="0" applyNumberFormat="1" applyFont="1" applyFill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165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6" fontId="7" fillId="2" borderId="5" xfId="0" applyNumberFormat="1" applyFont="1" applyFill="1" applyBorder="1" applyAlignment="1">
      <alignment horizontal="center"/>
    </xf>
    <xf numFmtId="166" fontId="7" fillId="2" borderId="4" xfId="0" applyNumberFormat="1" applyFont="1" applyFill="1" applyBorder="1" applyAlignment="1">
      <alignment horizontal="center"/>
    </xf>
    <xf numFmtId="166" fontId="7" fillId="3" borderId="5" xfId="0" applyNumberFormat="1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8" fillId="2" borderId="4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center" vertical="center"/>
    </xf>
    <xf numFmtId="165" fontId="7" fillId="3" borderId="0" xfId="0" applyNumberFormat="1" applyFont="1" applyFill="1" applyAlignment="1">
      <alignment horizontal="center" vertical="center"/>
    </xf>
    <xf numFmtId="165" fontId="7" fillId="2" borderId="4" xfId="0" applyNumberFormat="1" applyFont="1" applyFill="1" applyBorder="1" applyAlignment="1">
      <alignment horizontal="center" vertical="center"/>
    </xf>
    <xf numFmtId="166" fontId="7" fillId="2" borderId="5" xfId="0" applyNumberFormat="1" applyFont="1" applyFill="1" applyBorder="1" applyAlignment="1">
      <alignment horizontal="center" vertical="center"/>
    </xf>
    <xf numFmtId="166" fontId="7" fillId="3" borderId="5" xfId="0" applyNumberFormat="1" applyFont="1" applyFill="1" applyBorder="1" applyAlignment="1">
      <alignment horizontal="center" vertical="center"/>
    </xf>
    <xf numFmtId="166" fontId="7" fillId="2" borderId="4" xfId="0" applyNumberFormat="1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 wrapText="1"/>
    </xf>
    <xf numFmtId="165" fontId="7" fillId="3" borderId="4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/>
    </xf>
    <xf numFmtId="0" fontId="7" fillId="3" borderId="0" xfId="0" applyFont="1" applyFill="1" applyAlignment="1">
      <alignment horizontal="right"/>
    </xf>
    <xf numFmtId="0" fontId="7" fillId="3" borderId="6" xfId="0" applyFont="1" applyFill="1" applyBorder="1" applyAlignment="1">
      <alignment horizontal="center"/>
    </xf>
    <xf numFmtId="0" fontId="7" fillId="3" borderId="0" xfId="0" applyFont="1" applyFill="1" applyAlignment="1">
      <alignment horizontal="right" vertical="center"/>
    </xf>
    <xf numFmtId="0" fontId="13" fillId="3" borderId="0" xfId="0" applyFont="1" applyFill="1" applyAlignment="1">
      <alignment horizontal="left" vertical="center"/>
    </xf>
    <xf numFmtId="0" fontId="7" fillId="2" borderId="4" xfId="0" applyFont="1" applyFill="1" applyBorder="1" applyAlignment="1">
      <alignment horizontal="left" vertical="center"/>
    </xf>
    <xf numFmtId="165" fontId="8" fillId="2" borderId="0" xfId="0" applyNumberFormat="1" applyFont="1" applyFill="1" applyAlignment="1">
      <alignment horizontal="center" vertical="center"/>
    </xf>
    <xf numFmtId="2" fontId="8" fillId="2" borderId="0" xfId="0" applyNumberFormat="1" applyFont="1" applyFill="1" applyAlignment="1">
      <alignment horizontal="center" vertical="center"/>
    </xf>
    <xf numFmtId="166" fontId="8" fillId="2" borderId="0" xfId="0" applyNumberFormat="1" applyFont="1" applyFill="1" applyAlignment="1">
      <alignment horizontal="center" vertical="center"/>
    </xf>
    <xf numFmtId="0" fontId="8" fillId="3" borderId="4" xfId="0" applyFont="1" applyFill="1" applyBorder="1" applyAlignment="1">
      <alignment horizontal="center"/>
    </xf>
    <xf numFmtId="49" fontId="8" fillId="2" borderId="4" xfId="0" applyNumberFormat="1" applyFont="1" applyFill="1" applyBorder="1" applyAlignment="1">
      <alignment horizontal="center" vertical="center"/>
    </xf>
    <xf numFmtId="164" fontId="8" fillId="2" borderId="4" xfId="1" applyFont="1" applyFill="1" applyBorder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" vertical="center" wrapText="1"/>
    </xf>
    <xf numFmtId="166" fontId="7" fillId="2" borderId="8" xfId="0" applyNumberFormat="1" applyFont="1" applyFill="1" applyBorder="1" applyAlignment="1">
      <alignment horizontal="center" vertical="center"/>
    </xf>
    <xf numFmtId="166" fontId="7" fillId="2" borderId="2" xfId="0" applyNumberFormat="1" applyFont="1" applyFill="1" applyBorder="1" applyAlignment="1">
      <alignment horizontal="center" vertical="center"/>
    </xf>
    <xf numFmtId="166" fontId="7" fillId="2" borderId="10" xfId="0" applyNumberFormat="1" applyFont="1" applyFill="1" applyBorder="1" applyAlignment="1">
      <alignment horizontal="center" vertical="center"/>
    </xf>
    <xf numFmtId="166" fontId="7" fillId="2" borderId="11" xfId="0" applyNumberFormat="1" applyFont="1" applyFill="1" applyBorder="1" applyAlignment="1">
      <alignment horizontal="center" vertical="center"/>
    </xf>
    <xf numFmtId="166" fontId="7" fillId="2" borderId="12" xfId="0" applyNumberFormat="1" applyFont="1" applyFill="1" applyBorder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165" fontId="15" fillId="2" borderId="4" xfId="0" applyNumberFormat="1" applyFont="1" applyFill="1" applyBorder="1" applyAlignment="1">
      <alignment horizontal="center" vertical="center"/>
    </xf>
    <xf numFmtId="0" fontId="15" fillId="2" borderId="0" xfId="0" applyFont="1" applyFill="1" applyAlignment="1">
      <alignment horizontal="left" vertical="center"/>
    </xf>
    <xf numFmtId="0" fontId="16" fillId="2" borderId="0" xfId="0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 wrapText="1"/>
    </xf>
    <xf numFmtId="165" fontId="15" fillId="2" borderId="0" xfId="0" applyNumberFormat="1" applyFont="1" applyFill="1" applyAlignment="1">
      <alignment horizontal="center" vertical="center"/>
    </xf>
    <xf numFmtId="0" fontId="18" fillId="2" borderId="4" xfId="0" applyFont="1" applyFill="1" applyBorder="1" applyAlignment="1">
      <alignment horizontal="center" vertical="center"/>
    </xf>
    <xf numFmtId="165" fontId="18" fillId="2" borderId="4" xfId="0" applyNumberFormat="1" applyFont="1" applyFill="1" applyBorder="1" applyAlignment="1">
      <alignment horizontal="center" vertical="center"/>
    </xf>
    <xf numFmtId="0" fontId="18" fillId="2" borderId="4" xfId="0" applyFont="1" applyFill="1" applyBorder="1" applyAlignment="1">
      <alignment horizontal="left" vertical="center"/>
    </xf>
    <xf numFmtId="0" fontId="18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right" vertical="center"/>
    </xf>
    <xf numFmtId="0" fontId="18" fillId="2" borderId="0" xfId="0" applyFont="1" applyFill="1" applyAlignment="1">
      <alignment horizontal="right"/>
    </xf>
    <xf numFmtId="0" fontId="18" fillId="2" borderId="4" xfId="0" applyFont="1" applyFill="1" applyBorder="1" applyAlignment="1">
      <alignment horizontal="center" vertical="center" wrapText="1"/>
    </xf>
    <xf numFmtId="165" fontId="18" fillId="2" borderId="4" xfId="0" applyNumberFormat="1" applyFont="1" applyFill="1" applyBorder="1" applyAlignment="1">
      <alignment horizontal="center" vertical="center" wrapText="1"/>
    </xf>
    <xf numFmtId="0" fontId="18" fillId="2" borderId="0" xfId="0" applyFont="1" applyFill="1" applyAlignment="1">
      <alignment horizontal="center" vertical="center" wrapText="1"/>
    </xf>
    <xf numFmtId="165" fontId="18" fillId="2" borderId="2" xfId="0" applyNumberFormat="1" applyFont="1" applyFill="1" applyBorder="1" applyAlignment="1">
      <alignment horizontal="center" vertical="center"/>
    </xf>
    <xf numFmtId="0" fontId="18" fillId="2" borderId="14" xfId="0" applyFont="1" applyFill="1" applyBorder="1" applyAlignment="1">
      <alignment vertical="center"/>
    </xf>
    <xf numFmtId="0" fontId="18" fillId="2" borderId="0" xfId="0" applyFont="1" applyFill="1" applyAlignment="1">
      <alignment vertical="center"/>
    </xf>
    <xf numFmtId="0" fontId="18" fillId="2" borderId="15" xfId="0" applyFont="1" applyFill="1" applyBorder="1" applyAlignment="1">
      <alignment vertical="center"/>
    </xf>
    <xf numFmtId="0" fontId="18" fillId="2" borderId="8" xfId="0" applyFont="1" applyFill="1" applyBorder="1" applyAlignment="1">
      <alignment vertical="center"/>
    </xf>
    <xf numFmtId="0" fontId="18" fillId="2" borderId="7" xfId="0" applyFont="1" applyFill="1" applyBorder="1" applyAlignment="1">
      <alignment vertical="center"/>
    </xf>
    <xf numFmtId="0" fontId="18" fillId="2" borderId="13" xfId="0" applyFont="1" applyFill="1" applyBorder="1" applyAlignment="1">
      <alignment vertical="center"/>
    </xf>
    <xf numFmtId="49" fontId="7" fillId="3" borderId="0" xfId="0" applyNumberFormat="1" applyFont="1" applyFill="1" applyAlignment="1">
      <alignment horizontal="center" vertical="center"/>
    </xf>
    <xf numFmtId="49" fontId="7" fillId="3" borderId="0" xfId="0" applyNumberFormat="1" applyFont="1" applyFill="1" applyAlignment="1">
      <alignment horizontal="center"/>
    </xf>
    <xf numFmtId="49" fontId="8" fillId="2" borderId="0" xfId="0" applyNumberFormat="1" applyFont="1" applyFill="1" applyAlignment="1">
      <alignment horizontal="left" vertical="center" wrapText="1"/>
    </xf>
    <xf numFmtId="0" fontId="8" fillId="2" borderId="0" xfId="0" applyFont="1" applyFill="1" applyAlignment="1">
      <alignment horizontal="center" textRotation="90"/>
    </xf>
    <xf numFmtId="0" fontId="8" fillId="2" borderId="7" xfId="0" applyFont="1" applyFill="1" applyBorder="1" applyAlignment="1">
      <alignment horizontal="center" textRotation="90"/>
    </xf>
    <xf numFmtId="0" fontId="3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right" vertical="top"/>
    </xf>
    <xf numFmtId="0" fontId="3" fillId="2" borderId="0" xfId="0" applyFont="1" applyFill="1" applyAlignment="1">
      <alignment horizontal="center" vertical="top"/>
    </xf>
    <xf numFmtId="49" fontId="8" fillId="3" borderId="4" xfId="0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165" fontId="8" fillId="2" borderId="2" xfId="0" applyNumberFormat="1" applyFont="1" applyFill="1" applyBorder="1" applyAlignment="1">
      <alignment horizontal="center" vertical="center"/>
    </xf>
    <xf numFmtId="165" fontId="8" fillId="2" borderId="3" xfId="0" applyNumberFormat="1" applyFont="1" applyFill="1" applyBorder="1" applyAlignment="1">
      <alignment horizontal="center" vertical="center"/>
    </xf>
    <xf numFmtId="165" fontId="8" fillId="3" borderId="2" xfId="0" applyNumberFormat="1" applyFont="1" applyFill="1" applyBorder="1" applyAlignment="1">
      <alignment horizontal="center" vertical="center"/>
    </xf>
    <xf numFmtId="165" fontId="8" fillId="3" borderId="3" xfId="0" applyNumberFormat="1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/>
    </xf>
    <xf numFmtId="49" fontId="7" fillId="2" borderId="3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49" fontId="7" fillId="3" borderId="0" xfId="0" applyNumberFormat="1" applyFont="1" applyFill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/>
    </xf>
    <xf numFmtId="49" fontId="7" fillId="3" borderId="0" xfId="0" applyNumberFormat="1" applyFont="1" applyFill="1" applyAlignment="1">
      <alignment horizontal="center"/>
    </xf>
    <xf numFmtId="49" fontId="7" fillId="2" borderId="2" xfId="0" applyNumberFormat="1" applyFont="1" applyFill="1" applyBorder="1" applyAlignment="1">
      <alignment horizontal="center"/>
    </xf>
    <xf numFmtId="49" fontId="7" fillId="2" borderId="3" xfId="0" applyNumberFormat="1" applyFont="1" applyFill="1" applyBorder="1" applyAlignment="1">
      <alignment horizontal="center"/>
    </xf>
    <xf numFmtId="0" fontId="18" fillId="2" borderId="2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18" fillId="2" borderId="9" xfId="0" applyFont="1" applyFill="1" applyBorder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center"/>
    </xf>
    <xf numFmtId="49" fontId="18" fillId="2" borderId="4" xfId="0" applyNumberFormat="1" applyFont="1" applyFill="1" applyBorder="1" applyAlignment="1">
      <alignment horizontal="center" vertical="center"/>
    </xf>
    <xf numFmtId="49" fontId="18" fillId="2" borderId="2" xfId="0" applyNumberFormat="1" applyFont="1" applyFill="1" applyBorder="1" applyAlignment="1">
      <alignment horizontal="center" vertical="center"/>
    </xf>
    <xf numFmtId="49" fontId="18" fillId="2" borderId="3" xfId="0" applyNumberFormat="1" applyFont="1" applyFill="1" applyBorder="1" applyAlignment="1">
      <alignment horizontal="center" vertical="center"/>
    </xf>
  </cellXfs>
  <cellStyles count="2">
    <cellStyle name="Komma" xfId="1" builtinId="3"/>
    <cellStyle name="Standard" xfId="0" builtinId="0"/>
  </cellStyles>
  <dxfs count="4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microsoft.com/office/2017/10/relationships/person" Target="persons/perso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microsoft.com/office/2006/relationships/vbaProject" Target="vbaProject.bin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36287</xdr:colOff>
      <xdr:row>0</xdr:row>
      <xdr:rowOff>48379</xdr:rowOff>
    </xdr:from>
    <xdr:to>
      <xdr:col>1</xdr:col>
      <xdr:colOff>108282</xdr:colOff>
      <xdr:row>3</xdr:row>
      <xdr:rowOff>10582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287" y="48379"/>
          <a:ext cx="565443" cy="755953"/>
        </a:xfrm>
        <a:prstGeom prst="rect">
          <a:avLst/>
        </a:prstGeom>
      </xdr:spPr>
    </xdr:pic>
    <xdr:clientData/>
  </xdr:twoCellAnchor>
  <xdr:twoCellAnchor>
    <xdr:from>
      <xdr:col>1</xdr:col>
      <xdr:colOff>369054</xdr:colOff>
      <xdr:row>0</xdr:row>
      <xdr:rowOff>6803</xdr:rowOff>
    </xdr:from>
    <xdr:to>
      <xdr:col>2</xdr:col>
      <xdr:colOff>154781</xdr:colOff>
      <xdr:row>2</xdr:row>
      <xdr:rowOff>151589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57210" y="6803"/>
          <a:ext cx="1750259" cy="75200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de-DE" sz="1800" b="1"/>
            <a:t>Schützenkreis </a:t>
          </a:r>
        </a:p>
        <a:p>
          <a:pPr algn="l"/>
          <a:r>
            <a:rPr lang="de-DE" sz="1800" b="1">
              <a:latin typeface="+mn-lt"/>
            </a:rPr>
            <a:t>Hümmling</a:t>
          </a:r>
          <a:r>
            <a:rPr lang="de-DE" sz="1800" b="1" baseline="0"/>
            <a:t> e.V.</a:t>
          </a:r>
          <a:endParaRPr lang="de-DE" sz="1800" b="1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57150</xdr:colOff>
          <xdr:row>19</xdr:row>
          <xdr:rowOff>85725</xdr:rowOff>
        </xdr:from>
        <xdr:to>
          <xdr:col>16</xdr:col>
          <xdr:colOff>400050</xdr:colOff>
          <xdr:row>21</xdr:row>
          <xdr:rowOff>114300</xdr:rowOff>
        </xdr:to>
        <xdr:sp macro="" textlink="">
          <xdr:nvSpPr>
            <xdr:cNvPr id="2053" name="Button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Namen übernehmen/korrigieren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76200</xdr:colOff>
          <xdr:row>19</xdr:row>
          <xdr:rowOff>95250</xdr:rowOff>
        </xdr:from>
        <xdr:to>
          <xdr:col>8</xdr:col>
          <xdr:colOff>409575</xdr:colOff>
          <xdr:row>21</xdr:row>
          <xdr:rowOff>104775</xdr:rowOff>
        </xdr:to>
        <xdr:sp macro="" textlink="">
          <xdr:nvSpPr>
            <xdr:cNvPr id="2056" name="Button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Liste sortieren</a:t>
              </a:r>
            </a:p>
          </xdr:txBody>
        </xdr:sp>
        <xdr:clientData fLocksWithSheet="0"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6" y="142875"/>
          <a:ext cx="1889124" cy="253701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09026" y="142875"/>
          <a:ext cx="1892299" cy="2498919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AR109"/>
  <sheetViews>
    <sheetView tabSelected="1" zoomScale="82" zoomScaleNormal="82" zoomScaleSheetLayoutView="80" zoomScalePageLayoutView="10" workbookViewId="0">
      <selection activeCell="L17" sqref="L17:Q17"/>
    </sheetView>
  </sheetViews>
  <sheetFormatPr baseColWidth="10" defaultColWidth="11.42578125" defaultRowHeight="15.75" x14ac:dyDescent="0.25"/>
  <cols>
    <col min="1" max="1" width="7.28515625" style="24" customWidth="1"/>
    <col min="2" max="2" width="29.42578125" style="20" customWidth="1"/>
    <col min="3" max="3" width="20.85546875" style="20" customWidth="1"/>
    <col min="4" max="9" width="9.85546875" style="22" customWidth="1"/>
    <col min="10" max="10" width="9.85546875" style="23" customWidth="1"/>
    <col min="11" max="11" width="12.7109375" style="22" customWidth="1"/>
    <col min="12" max="18" width="9.85546875" style="22" customWidth="1"/>
    <col min="19" max="19" width="11" style="22" customWidth="1"/>
    <col min="20" max="20" width="9.85546875" style="23" customWidth="1"/>
    <col min="21" max="21" width="12.7109375" style="22" customWidth="1"/>
    <col min="22" max="22" width="9.140625" style="86" customWidth="1"/>
    <col min="23" max="16384" width="11.42578125" style="20"/>
  </cols>
  <sheetData>
    <row r="1" spans="1:22" ht="31.5" customHeight="1" x14ac:dyDescent="0.25">
      <c r="A1" s="20"/>
      <c r="B1" s="21"/>
      <c r="C1" s="21"/>
      <c r="D1" s="8" t="s">
        <v>29</v>
      </c>
      <c r="E1" s="19"/>
      <c r="F1" s="20"/>
      <c r="G1" s="19"/>
      <c r="H1" s="20"/>
      <c r="I1" s="19"/>
      <c r="J1" s="18" t="s">
        <v>28</v>
      </c>
      <c r="K1" s="151" t="s">
        <v>61</v>
      </c>
      <c r="L1" s="151"/>
      <c r="M1" s="150"/>
      <c r="N1" s="150"/>
      <c r="O1" s="150"/>
      <c r="P1" s="149" t="s">
        <v>67</v>
      </c>
      <c r="Q1" s="149"/>
      <c r="R1" s="21"/>
      <c r="S1" s="21"/>
      <c r="T1" s="21"/>
      <c r="U1" s="21"/>
    </row>
    <row r="2" spans="1:22" ht="15.75" customHeight="1" x14ac:dyDescent="0.25">
      <c r="B2" s="24"/>
      <c r="C2" s="24"/>
      <c r="D2" s="63"/>
      <c r="E2" s="63"/>
      <c r="F2" s="25"/>
      <c r="G2" s="20"/>
      <c r="H2" s="20"/>
      <c r="J2" s="26"/>
      <c r="K2" s="20"/>
      <c r="L2" s="20"/>
      <c r="M2" s="25"/>
      <c r="O2" s="25"/>
      <c r="P2" s="24"/>
      <c r="Q2" s="24"/>
      <c r="R2" s="24"/>
      <c r="S2" s="24"/>
    </row>
    <row r="3" spans="1:22" s="21" customFormat="1" x14ac:dyDescent="0.25">
      <c r="A3" s="27"/>
      <c r="C3" s="28" t="s">
        <v>31</v>
      </c>
      <c r="D3" s="111" t="s">
        <v>154</v>
      </c>
      <c r="E3" s="111" t="s">
        <v>155</v>
      </c>
      <c r="F3" s="111" t="s">
        <v>156</v>
      </c>
      <c r="G3" s="111" t="s">
        <v>157</v>
      </c>
      <c r="H3" s="111" t="s">
        <v>158</v>
      </c>
      <c r="I3" s="111"/>
      <c r="J3" s="152" t="s">
        <v>1</v>
      </c>
      <c r="K3" s="152"/>
      <c r="L3" s="111" t="s">
        <v>159</v>
      </c>
      <c r="M3" s="111" t="s">
        <v>160</v>
      </c>
      <c r="N3" s="111" t="s">
        <v>161</v>
      </c>
      <c r="O3" s="111" t="s">
        <v>162</v>
      </c>
      <c r="P3" s="111"/>
      <c r="Q3" s="111"/>
      <c r="R3" s="153" t="s">
        <v>3</v>
      </c>
      <c r="S3" s="153"/>
      <c r="T3" s="153" t="s">
        <v>5</v>
      </c>
      <c r="U3" s="153"/>
    </row>
    <row r="4" spans="1:22" s="21" customFormat="1" ht="34.5" customHeight="1" x14ac:dyDescent="0.25">
      <c r="A4" s="29" t="s">
        <v>2</v>
      </c>
      <c r="B4" s="154" t="s">
        <v>47</v>
      </c>
      <c r="C4" s="155"/>
      <c r="D4" s="30" t="s">
        <v>124</v>
      </c>
      <c r="E4" s="30" t="s">
        <v>130</v>
      </c>
      <c r="F4" s="30" t="s">
        <v>131</v>
      </c>
      <c r="G4" s="30" t="s">
        <v>141</v>
      </c>
      <c r="H4" s="30" t="s">
        <v>127</v>
      </c>
      <c r="I4" s="30"/>
      <c r="J4" s="29" t="s">
        <v>0</v>
      </c>
      <c r="K4" s="31" t="s">
        <v>4</v>
      </c>
      <c r="L4" s="30" t="s">
        <v>125</v>
      </c>
      <c r="M4" s="30" t="s">
        <v>129</v>
      </c>
      <c r="N4" s="30" t="s">
        <v>128</v>
      </c>
      <c r="O4" s="30" t="s">
        <v>126</v>
      </c>
      <c r="P4" s="30"/>
      <c r="Q4" s="30"/>
      <c r="R4" s="32" t="s">
        <v>0</v>
      </c>
      <c r="S4" s="29" t="s">
        <v>4</v>
      </c>
      <c r="T4" s="31" t="s">
        <v>0</v>
      </c>
      <c r="U4" s="29" t="s">
        <v>6</v>
      </c>
      <c r="V4" s="147" t="s">
        <v>42</v>
      </c>
    </row>
    <row r="5" spans="1:22" ht="15.75" customHeight="1" x14ac:dyDescent="0.25">
      <c r="A5" s="22"/>
      <c r="B5" s="33"/>
      <c r="C5" s="33"/>
      <c r="D5" s="34"/>
      <c r="E5" s="34"/>
      <c r="F5" s="34"/>
      <c r="G5" s="34"/>
      <c r="H5" s="34"/>
      <c r="I5" s="34"/>
      <c r="J5" s="22"/>
      <c r="K5" s="23"/>
      <c r="L5" s="34"/>
      <c r="M5" s="34"/>
      <c r="N5" s="34"/>
      <c r="O5" s="34"/>
      <c r="P5" s="34"/>
      <c r="Q5" s="34"/>
      <c r="V5" s="147"/>
    </row>
    <row r="6" spans="1:22" ht="20.25" customHeight="1" x14ac:dyDescent="0.25">
      <c r="A6" s="35">
        <v>1</v>
      </c>
      <c r="B6" s="156" t="str">
        <f>'Übersicht Gruppen'!B2</f>
        <v>Lähden Jugend I</v>
      </c>
      <c r="C6" s="157"/>
      <c r="D6" s="36">
        <f>'Übersicht Gruppen'!C2</f>
        <v>1059.8000000000002</v>
      </c>
      <c r="E6" s="36">
        <f>'Übersicht Gruppen'!D2</f>
        <v>0</v>
      </c>
      <c r="F6" s="36">
        <f>'Übersicht Gruppen'!E2</f>
        <v>0</v>
      </c>
      <c r="G6" s="36">
        <f>'Übersicht Gruppen'!F2</f>
        <v>0</v>
      </c>
      <c r="H6" s="36">
        <f>'Übersicht Gruppen'!G2</f>
        <v>0</v>
      </c>
      <c r="I6" s="36">
        <f>'Übersicht Gruppen'!H2</f>
        <v>0</v>
      </c>
      <c r="J6" s="37">
        <f>'Übersicht Gruppen'!I2</f>
        <v>1059.8000000000002</v>
      </c>
      <c r="K6" s="38">
        <f t="shared" ref="K6:K17" si="0">SUM(D6:I6)</f>
        <v>1059.8000000000002</v>
      </c>
      <c r="L6" s="36">
        <f>'Übersicht Gruppen'!K2</f>
        <v>0</v>
      </c>
      <c r="M6" s="36">
        <f>'Übersicht Gruppen'!L2</f>
        <v>0</v>
      </c>
      <c r="N6" s="36">
        <f>'Übersicht Gruppen'!M2</f>
        <v>0</v>
      </c>
      <c r="O6" s="36">
        <f>'Übersicht Gruppen'!N2</f>
        <v>0</v>
      </c>
      <c r="P6" s="36">
        <f>'Übersicht Gruppen'!O2</f>
        <v>0</v>
      </c>
      <c r="Q6" s="36">
        <f>'Übersicht Gruppen'!P2</f>
        <v>0</v>
      </c>
      <c r="R6" s="37">
        <f>'Übersicht Gruppen'!Q2</f>
        <v>0</v>
      </c>
      <c r="S6" s="38">
        <f t="shared" ref="S6:S17" si="1">SUM(L6:Q6)</f>
        <v>0</v>
      </c>
      <c r="T6" s="37">
        <f>'Übersicht Gruppen'!S2</f>
        <v>1059.8000000000002</v>
      </c>
      <c r="U6" s="38">
        <f>SUM(S6+K6)</f>
        <v>1059.8000000000002</v>
      </c>
      <c r="V6" s="148"/>
    </row>
    <row r="7" spans="1:22" ht="20.25" customHeight="1" x14ac:dyDescent="0.25">
      <c r="A7" s="39">
        <v>2</v>
      </c>
      <c r="B7" s="158" t="str">
        <f>'Übersicht Gruppen'!B3</f>
        <v>Börgermoor</v>
      </c>
      <c r="C7" s="159"/>
      <c r="D7" s="40">
        <f>'Übersicht Gruppen'!C3</f>
        <v>955.5</v>
      </c>
      <c r="E7" s="40">
        <f>'Übersicht Gruppen'!D3</f>
        <v>0</v>
      </c>
      <c r="F7" s="40">
        <f>'Übersicht Gruppen'!E3</f>
        <v>0</v>
      </c>
      <c r="G7" s="40">
        <f>'Übersicht Gruppen'!F3</f>
        <v>0</v>
      </c>
      <c r="H7" s="40">
        <f>'Übersicht Gruppen'!G3</f>
        <v>0</v>
      </c>
      <c r="I7" s="40">
        <f>'Übersicht Gruppen'!H3</f>
        <v>0</v>
      </c>
      <c r="J7" s="41">
        <f>'Übersicht Gruppen'!I3</f>
        <v>0</v>
      </c>
      <c r="K7" s="42">
        <f t="shared" si="0"/>
        <v>955.5</v>
      </c>
      <c r="L7" s="40">
        <f>'Übersicht Gruppen'!K3</f>
        <v>0</v>
      </c>
      <c r="M7" s="40">
        <f>'Übersicht Gruppen'!L3</f>
        <v>0</v>
      </c>
      <c r="N7" s="40">
        <f>'Übersicht Gruppen'!M3</f>
        <v>0</v>
      </c>
      <c r="O7" s="40">
        <f>'Übersicht Gruppen'!N3</f>
        <v>0</v>
      </c>
      <c r="P7" s="40">
        <f>'Übersicht Gruppen'!O3</f>
        <v>0</v>
      </c>
      <c r="Q7" s="40">
        <f>'Übersicht Gruppen'!P3</f>
        <v>0</v>
      </c>
      <c r="R7" s="41">
        <f>'Übersicht Gruppen'!Q3</f>
        <v>0</v>
      </c>
      <c r="S7" s="42">
        <f t="shared" si="1"/>
        <v>0</v>
      </c>
      <c r="T7" s="41">
        <f>'Übersicht Gruppen'!S3</f>
        <v>0</v>
      </c>
      <c r="U7" s="42">
        <f t="shared" ref="U7:U17" si="2">SUM(S7+K7)</f>
        <v>955.5</v>
      </c>
      <c r="V7" s="42">
        <f>(U6-U7)*-1</f>
        <v>-104.30000000000018</v>
      </c>
    </row>
    <row r="8" spans="1:22" ht="20.25" customHeight="1" x14ac:dyDescent="0.25">
      <c r="A8" s="43">
        <v>3</v>
      </c>
      <c r="B8" s="156" t="str">
        <f>'Übersicht Gruppen'!B4</f>
        <v>Börgerwald</v>
      </c>
      <c r="C8" s="157"/>
      <c r="D8" s="36">
        <f>'Übersicht Gruppen'!C4</f>
        <v>674</v>
      </c>
      <c r="E8" s="36">
        <f>'Übersicht Gruppen'!D4</f>
        <v>0</v>
      </c>
      <c r="F8" s="36">
        <f>'Übersicht Gruppen'!E4</f>
        <v>0</v>
      </c>
      <c r="G8" s="36">
        <f>'Übersicht Gruppen'!F4</f>
        <v>0</v>
      </c>
      <c r="H8" s="36">
        <f>'Übersicht Gruppen'!G4</f>
        <v>0</v>
      </c>
      <c r="I8" s="36">
        <f>'Übersicht Gruppen'!H4</f>
        <v>0</v>
      </c>
      <c r="J8" s="37">
        <f>'Übersicht Gruppen'!I4</f>
        <v>674</v>
      </c>
      <c r="K8" s="38">
        <f t="shared" si="0"/>
        <v>674</v>
      </c>
      <c r="L8" s="36">
        <f>'Übersicht Gruppen'!K4</f>
        <v>0</v>
      </c>
      <c r="M8" s="36">
        <f>'Übersicht Gruppen'!L4</f>
        <v>0</v>
      </c>
      <c r="N8" s="36">
        <f>'Übersicht Gruppen'!M4</f>
        <v>0</v>
      </c>
      <c r="O8" s="36">
        <f>'Übersicht Gruppen'!N4</f>
        <v>0</v>
      </c>
      <c r="P8" s="36">
        <f>'Übersicht Gruppen'!O4</f>
        <v>0</v>
      </c>
      <c r="Q8" s="36">
        <f>'Übersicht Gruppen'!P4</f>
        <v>0</v>
      </c>
      <c r="R8" s="37">
        <f>'Übersicht Gruppen'!Q4</f>
        <v>0</v>
      </c>
      <c r="S8" s="38">
        <f t="shared" si="1"/>
        <v>0</v>
      </c>
      <c r="T8" s="37">
        <f>'Übersicht Gruppen'!S4</f>
        <v>674</v>
      </c>
      <c r="U8" s="38">
        <f t="shared" si="2"/>
        <v>674</v>
      </c>
      <c r="V8" s="38">
        <f t="shared" ref="V8:V17" si="3">(U7-U8)*-1</f>
        <v>-281.5</v>
      </c>
    </row>
    <row r="9" spans="1:22" ht="20.25" customHeight="1" x14ac:dyDescent="0.25">
      <c r="A9" s="29">
        <v>4</v>
      </c>
      <c r="B9" s="158" t="str">
        <f>'Übersicht Gruppen'!B5</f>
        <v>Spahnharrenstätte</v>
      </c>
      <c r="C9" s="159"/>
      <c r="D9" s="40">
        <f>'Übersicht Gruppen'!C5</f>
        <v>379.3</v>
      </c>
      <c r="E9" s="40">
        <f>'Übersicht Gruppen'!D5</f>
        <v>0</v>
      </c>
      <c r="F9" s="40">
        <f>'Übersicht Gruppen'!E5</f>
        <v>0</v>
      </c>
      <c r="G9" s="40">
        <f>'Übersicht Gruppen'!F5</f>
        <v>0</v>
      </c>
      <c r="H9" s="40">
        <f>'Übersicht Gruppen'!G5</f>
        <v>0</v>
      </c>
      <c r="I9" s="40">
        <f>'Übersicht Gruppen'!H5</f>
        <v>0</v>
      </c>
      <c r="J9" s="41">
        <f>'Übersicht Gruppen'!I5</f>
        <v>379.3</v>
      </c>
      <c r="K9" s="42">
        <f t="shared" si="0"/>
        <v>379.3</v>
      </c>
      <c r="L9" s="40">
        <f>'Übersicht Gruppen'!K5</f>
        <v>0</v>
      </c>
      <c r="M9" s="40">
        <f>'Übersicht Gruppen'!L5</f>
        <v>0</v>
      </c>
      <c r="N9" s="40">
        <f>'Übersicht Gruppen'!M5</f>
        <v>0</v>
      </c>
      <c r="O9" s="40">
        <f>'Übersicht Gruppen'!N5</f>
        <v>0</v>
      </c>
      <c r="P9" s="40">
        <f>'Übersicht Gruppen'!O5</f>
        <v>0</v>
      </c>
      <c r="Q9" s="40">
        <f>'Übersicht Gruppen'!P5</f>
        <v>0</v>
      </c>
      <c r="R9" s="41">
        <f>'Übersicht Gruppen'!Q5</f>
        <v>0</v>
      </c>
      <c r="S9" s="42">
        <f t="shared" si="1"/>
        <v>0</v>
      </c>
      <c r="T9" s="41">
        <f>'Übersicht Gruppen'!S5</f>
        <v>379.3</v>
      </c>
      <c r="U9" s="42">
        <f t="shared" si="2"/>
        <v>379.3</v>
      </c>
      <c r="V9" s="42">
        <f t="shared" si="3"/>
        <v>-294.7</v>
      </c>
    </row>
    <row r="10" spans="1:22" ht="20.25" customHeight="1" x14ac:dyDescent="0.25">
      <c r="A10" s="44">
        <v>5</v>
      </c>
      <c r="B10" s="156" t="str">
        <f>'Übersicht Gruppen'!B6</f>
        <v>Lahn</v>
      </c>
      <c r="C10" s="157"/>
      <c r="D10" s="36">
        <f>'Übersicht Gruppen'!C6</f>
        <v>305</v>
      </c>
      <c r="E10" s="36">
        <f>'Übersicht Gruppen'!D6</f>
        <v>0</v>
      </c>
      <c r="F10" s="36">
        <f>'Übersicht Gruppen'!E6</f>
        <v>0</v>
      </c>
      <c r="G10" s="36">
        <f>'Übersicht Gruppen'!F6</f>
        <v>0</v>
      </c>
      <c r="H10" s="36">
        <f>'Übersicht Gruppen'!G6</f>
        <v>0</v>
      </c>
      <c r="I10" s="36">
        <f>'Übersicht Gruppen'!H6</f>
        <v>0</v>
      </c>
      <c r="J10" s="37">
        <f>'Übersicht Gruppen'!I6</f>
        <v>305</v>
      </c>
      <c r="K10" s="38">
        <f t="shared" si="0"/>
        <v>305</v>
      </c>
      <c r="L10" s="36">
        <f>'Übersicht Gruppen'!K6</f>
        <v>0</v>
      </c>
      <c r="M10" s="36">
        <f>'Übersicht Gruppen'!L6</f>
        <v>0</v>
      </c>
      <c r="N10" s="36">
        <f>'Übersicht Gruppen'!M6</f>
        <v>0</v>
      </c>
      <c r="O10" s="36">
        <f>'Übersicht Gruppen'!N6</f>
        <v>0</v>
      </c>
      <c r="P10" s="36">
        <f>'Übersicht Gruppen'!O6</f>
        <v>0</v>
      </c>
      <c r="Q10" s="36">
        <f>'Übersicht Gruppen'!P6</f>
        <v>0</v>
      </c>
      <c r="R10" s="37">
        <f>'Übersicht Gruppen'!Q6</f>
        <v>0</v>
      </c>
      <c r="S10" s="38">
        <f t="shared" si="1"/>
        <v>0</v>
      </c>
      <c r="T10" s="37">
        <f>'Übersicht Gruppen'!S6</f>
        <v>305</v>
      </c>
      <c r="U10" s="38">
        <f t="shared" si="2"/>
        <v>305</v>
      </c>
      <c r="V10" s="38">
        <f t="shared" si="3"/>
        <v>-74.300000000000011</v>
      </c>
    </row>
    <row r="11" spans="1:22" ht="20.25" customHeight="1" x14ac:dyDescent="0.25">
      <c r="A11" s="45">
        <v>6</v>
      </c>
      <c r="B11" s="158" t="str">
        <f>'Übersicht Gruppen'!B7</f>
        <v>Lorup</v>
      </c>
      <c r="C11" s="159"/>
      <c r="D11" s="40">
        <f>'Übersicht Gruppen'!C7</f>
        <v>274.7</v>
      </c>
      <c r="E11" s="40">
        <f>'Übersicht Gruppen'!D7</f>
        <v>0</v>
      </c>
      <c r="F11" s="40">
        <f>'Übersicht Gruppen'!E7</f>
        <v>0</v>
      </c>
      <c r="G11" s="40">
        <f>'Übersicht Gruppen'!F7</f>
        <v>0</v>
      </c>
      <c r="H11" s="40">
        <f>'Übersicht Gruppen'!G7</f>
        <v>0</v>
      </c>
      <c r="I11" s="40">
        <f>'Übersicht Gruppen'!H7</f>
        <v>0</v>
      </c>
      <c r="J11" s="41">
        <f>'Übersicht Gruppen'!I8</f>
        <v>200.6</v>
      </c>
      <c r="K11" s="42">
        <f t="shared" si="0"/>
        <v>274.7</v>
      </c>
      <c r="L11" s="40">
        <f>'Übersicht Gruppen'!K7</f>
        <v>0</v>
      </c>
      <c r="M11" s="40">
        <f>'Übersicht Gruppen'!L7</f>
        <v>0</v>
      </c>
      <c r="N11" s="40">
        <f>'Übersicht Gruppen'!M7</f>
        <v>0</v>
      </c>
      <c r="O11" s="40">
        <f>'Übersicht Gruppen'!N7</f>
        <v>0</v>
      </c>
      <c r="P11" s="40">
        <f>'Übersicht Gruppen'!O7</f>
        <v>0</v>
      </c>
      <c r="Q11" s="40">
        <f>'Übersicht Gruppen'!P7</f>
        <v>0</v>
      </c>
      <c r="R11" s="41">
        <f>'Übersicht Gruppen'!Q7</f>
        <v>0</v>
      </c>
      <c r="S11" s="42">
        <f t="shared" si="1"/>
        <v>0</v>
      </c>
      <c r="T11" s="41">
        <f>'Übersicht Gruppen'!S7</f>
        <v>274.7</v>
      </c>
      <c r="U11" s="42">
        <f t="shared" si="2"/>
        <v>274.7</v>
      </c>
      <c r="V11" s="42">
        <f t="shared" si="3"/>
        <v>-30.300000000000011</v>
      </c>
    </row>
    <row r="12" spans="1:22" ht="20.25" customHeight="1" x14ac:dyDescent="0.25">
      <c r="A12" s="44">
        <v>7</v>
      </c>
      <c r="B12" s="156" t="str">
        <f>'Übersicht Gruppen'!B8</f>
        <v>Esterwegen</v>
      </c>
      <c r="C12" s="157"/>
      <c r="D12" s="36">
        <f>'Übersicht Gruppen'!C8</f>
        <v>200.6</v>
      </c>
      <c r="E12" s="36">
        <f>'Übersicht Gruppen'!D8</f>
        <v>0</v>
      </c>
      <c r="F12" s="36">
        <f>'Übersicht Gruppen'!E8</f>
        <v>0</v>
      </c>
      <c r="G12" s="36">
        <f>'Übersicht Gruppen'!F8</f>
        <v>0</v>
      </c>
      <c r="H12" s="36">
        <f>'Übersicht Gruppen'!G8</f>
        <v>0</v>
      </c>
      <c r="I12" s="36">
        <f>'Übersicht Gruppen'!H8</f>
        <v>0</v>
      </c>
      <c r="J12" s="37">
        <f>'Übersicht Gruppen'!I9</f>
        <v>0</v>
      </c>
      <c r="K12" s="38">
        <f t="shared" si="0"/>
        <v>200.6</v>
      </c>
      <c r="L12" s="36">
        <f>'Übersicht Gruppen'!K8</f>
        <v>0</v>
      </c>
      <c r="M12" s="36">
        <f>'Übersicht Gruppen'!L8</f>
        <v>0</v>
      </c>
      <c r="N12" s="36">
        <f>'Übersicht Gruppen'!M8</f>
        <v>0</v>
      </c>
      <c r="O12" s="36">
        <f>'Übersicht Gruppen'!N8</f>
        <v>0</v>
      </c>
      <c r="P12" s="36">
        <f>'Übersicht Gruppen'!O8</f>
        <v>0</v>
      </c>
      <c r="Q12" s="36">
        <f>'Übersicht Gruppen'!P8</f>
        <v>0</v>
      </c>
      <c r="R12" s="37">
        <f>'Übersicht Gruppen'!Q8</f>
        <v>0</v>
      </c>
      <c r="S12" s="38">
        <f t="shared" si="1"/>
        <v>0</v>
      </c>
      <c r="T12" s="37">
        <f>'Übersicht Gruppen'!S8</f>
        <v>200.6</v>
      </c>
      <c r="U12" s="38">
        <f t="shared" si="2"/>
        <v>200.6</v>
      </c>
      <c r="V12" s="38">
        <f t="shared" si="3"/>
        <v>-74.099999999999994</v>
      </c>
    </row>
    <row r="13" spans="1:22" ht="20.25" customHeight="1" x14ac:dyDescent="0.25">
      <c r="A13" s="45">
        <v>8</v>
      </c>
      <c r="B13" s="158" t="str">
        <f>'Übersicht Gruppen'!B9</f>
        <v>Verein VIII</v>
      </c>
      <c r="C13" s="159"/>
      <c r="D13" s="40">
        <f>'Übersicht Gruppen'!C9</f>
        <v>0</v>
      </c>
      <c r="E13" s="40">
        <f>'Übersicht Gruppen'!D9</f>
        <v>0</v>
      </c>
      <c r="F13" s="40">
        <f>'Übersicht Gruppen'!E9</f>
        <v>0</v>
      </c>
      <c r="G13" s="40">
        <f>'Übersicht Gruppen'!F9</f>
        <v>0</v>
      </c>
      <c r="H13" s="40">
        <f>'Übersicht Gruppen'!G9</f>
        <v>0</v>
      </c>
      <c r="I13" s="40">
        <f>'Übersicht Gruppen'!H9</f>
        <v>0</v>
      </c>
      <c r="J13" s="41">
        <f>'Übersicht Gruppen'!I10</f>
        <v>0</v>
      </c>
      <c r="K13" s="42">
        <f t="shared" si="0"/>
        <v>0</v>
      </c>
      <c r="L13" s="40">
        <f>'Übersicht Gruppen'!K9</f>
        <v>0</v>
      </c>
      <c r="M13" s="40">
        <f>'Übersicht Gruppen'!L9</f>
        <v>0</v>
      </c>
      <c r="N13" s="40">
        <f>'Übersicht Gruppen'!M9</f>
        <v>0</v>
      </c>
      <c r="O13" s="40">
        <f>'Übersicht Gruppen'!N9</f>
        <v>0</v>
      </c>
      <c r="P13" s="40">
        <f>'Übersicht Gruppen'!O9</f>
        <v>0</v>
      </c>
      <c r="Q13" s="40">
        <f>'Übersicht Gruppen'!P9</f>
        <v>0</v>
      </c>
      <c r="R13" s="41">
        <f>'Übersicht Gruppen'!Q9</f>
        <v>0</v>
      </c>
      <c r="S13" s="42">
        <f t="shared" si="1"/>
        <v>0</v>
      </c>
      <c r="T13" s="41">
        <f>'Übersicht Gruppen'!S9</f>
        <v>0</v>
      </c>
      <c r="U13" s="42">
        <f t="shared" si="2"/>
        <v>0</v>
      </c>
      <c r="V13" s="42">
        <f t="shared" si="3"/>
        <v>-200.6</v>
      </c>
    </row>
    <row r="14" spans="1:22" ht="20.25" customHeight="1" x14ac:dyDescent="0.25">
      <c r="A14" s="44">
        <v>9</v>
      </c>
      <c r="B14" s="156" t="str">
        <f>'Übersicht Gruppen'!B10</f>
        <v>Verein IX</v>
      </c>
      <c r="C14" s="157"/>
      <c r="D14" s="36">
        <f>'Übersicht Gruppen'!C10</f>
        <v>0</v>
      </c>
      <c r="E14" s="36">
        <f>'Übersicht Gruppen'!D10</f>
        <v>0</v>
      </c>
      <c r="F14" s="36">
        <f>'Übersicht Gruppen'!E10</f>
        <v>0</v>
      </c>
      <c r="G14" s="36">
        <f>'Übersicht Gruppen'!F10</f>
        <v>0</v>
      </c>
      <c r="H14" s="36">
        <f>'Übersicht Gruppen'!G10</f>
        <v>0</v>
      </c>
      <c r="I14" s="36">
        <f>'Übersicht Gruppen'!H10</f>
        <v>0</v>
      </c>
      <c r="J14" s="37">
        <f>'Übersicht Gruppen'!I11</f>
        <v>0</v>
      </c>
      <c r="K14" s="38">
        <f t="shared" si="0"/>
        <v>0</v>
      </c>
      <c r="L14" s="36">
        <f>'Übersicht Gruppen'!K10</f>
        <v>0</v>
      </c>
      <c r="M14" s="36">
        <f>'Übersicht Gruppen'!L10</f>
        <v>0</v>
      </c>
      <c r="N14" s="36">
        <f>'Übersicht Gruppen'!M10</f>
        <v>0</v>
      </c>
      <c r="O14" s="36">
        <f>'Übersicht Gruppen'!N10</f>
        <v>0</v>
      </c>
      <c r="P14" s="36">
        <f>'Übersicht Gruppen'!O10</f>
        <v>0</v>
      </c>
      <c r="Q14" s="36">
        <f>'Übersicht Gruppen'!P10</f>
        <v>0</v>
      </c>
      <c r="R14" s="37">
        <f>'Übersicht Gruppen'!Q10</f>
        <v>0</v>
      </c>
      <c r="S14" s="38">
        <f t="shared" si="1"/>
        <v>0</v>
      </c>
      <c r="T14" s="37">
        <f>'Übersicht Gruppen'!S10</f>
        <v>0</v>
      </c>
      <c r="U14" s="38">
        <f t="shared" si="2"/>
        <v>0</v>
      </c>
      <c r="V14" s="38">
        <f t="shared" si="3"/>
        <v>0</v>
      </c>
    </row>
    <row r="15" spans="1:22" ht="20.25" customHeight="1" x14ac:dyDescent="0.25">
      <c r="A15" s="45">
        <v>10</v>
      </c>
      <c r="B15" s="158" t="str">
        <f>'Übersicht Gruppen'!B11</f>
        <v>Verein X</v>
      </c>
      <c r="C15" s="159"/>
      <c r="D15" s="40">
        <f>'Übersicht Gruppen'!C11</f>
        <v>0</v>
      </c>
      <c r="E15" s="40">
        <f>'Übersicht Gruppen'!D11</f>
        <v>0</v>
      </c>
      <c r="F15" s="40">
        <f>'Übersicht Gruppen'!E11</f>
        <v>0</v>
      </c>
      <c r="G15" s="40">
        <f>'Übersicht Gruppen'!F11</f>
        <v>0</v>
      </c>
      <c r="H15" s="40">
        <f>'Übersicht Gruppen'!G11</f>
        <v>0</v>
      </c>
      <c r="I15" s="40">
        <f>'Übersicht Gruppen'!H11</f>
        <v>0</v>
      </c>
      <c r="J15" s="41">
        <f>'Übersicht Gruppen'!I12</f>
        <v>0</v>
      </c>
      <c r="K15" s="42">
        <f t="shared" si="0"/>
        <v>0</v>
      </c>
      <c r="L15" s="40">
        <f>'Übersicht Gruppen'!K11</f>
        <v>0</v>
      </c>
      <c r="M15" s="40">
        <f>'Übersicht Gruppen'!L11</f>
        <v>0</v>
      </c>
      <c r="N15" s="40">
        <f>'Übersicht Gruppen'!M11</f>
        <v>0</v>
      </c>
      <c r="O15" s="40">
        <f>'Übersicht Gruppen'!N11</f>
        <v>0</v>
      </c>
      <c r="P15" s="40">
        <f>'Übersicht Gruppen'!O11</f>
        <v>0</v>
      </c>
      <c r="Q15" s="40">
        <f>'Übersicht Gruppen'!P11</f>
        <v>0</v>
      </c>
      <c r="R15" s="41">
        <f>'Übersicht Gruppen'!Q11</f>
        <v>0</v>
      </c>
      <c r="S15" s="42">
        <f t="shared" si="1"/>
        <v>0</v>
      </c>
      <c r="T15" s="41">
        <f>'Übersicht Gruppen'!S11</f>
        <v>0</v>
      </c>
      <c r="U15" s="42">
        <f t="shared" si="2"/>
        <v>0</v>
      </c>
      <c r="V15" s="42">
        <f t="shared" si="3"/>
        <v>0</v>
      </c>
    </row>
    <row r="16" spans="1:22" ht="20.25" customHeight="1" x14ac:dyDescent="0.25">
      <c r="A16" s="44">
        <v>11</v>
      </c>
      <c r="B16" s="156" t="str">
        <f>'Übersicht Gruppen'!B12</f>
        <v>Verein XI</v>
      </c>
      <c r="C16" s="157"/>
      <c r="D16" s="36">
        <f>'Übersicht Gruppen'!C12</f>
        <v>0</v>
      </c>
      <c r="E16" s="36">
        <f>'Übersicht Gruppen'!D12</f>
        <v>0</v>
      </c>
      <c r="F16" s="36">
        <f>'Übersicht Gruppen'!E12</f>
        <v>0</v>
      </c>
      <c r="G16" s="36">
        <f>'Übersicht Gruppen'!F12</f>
        <v>0</v>
      </c>
      <c r="H16" s="36">
        <f>'Übersicht Gruppen'!G12</f>
        <v>0</v>
      </c>
      <c r="I16" s="36">
        <f>'Übersicht Gruppen'!H12</f>
        <v>0</v>
      </c>
      <c r="J16" s="37">
        <f>'Übersicht Gruppen'!I13</f>
        <v>0</v>
      </c>
      <c r="K16" s="38">
        <f t="shared" si="0"/>
        <v>0</v>
      </c>
      <c r="L16" s="36">
        <f>'Übersicht Gruppen'!K12</f>
        <v>0</v>
      </c>
      <c r="M16" s="36">
        <f>'Übersicht Gruppen'!L12</f>
        <v>0</v>
      </c>
      <c r="N16" s="36">
        <f>'Übersicht Gruppen'!M12</f>
        <v>0</v>
      </c>
      <c r="O16" s="36">
        <f>'Übersicht Gruppen'!N12</f>
        <v>0</v>
      </c>
      <c r="P16" s="36">
        <f>'Übersicht Gruppen'!O12</f>
        <v>0</v>
      </c>
      <c r="Q16" s="36">
        <f>'Übersicht Gruppen'!P12</f>
        <v>0</v>
      </c>
      <c r="R16" s="37">
        <f>'Übersicht Gruppen'!Q12</f>
        <v>0</v>
      </c>
      <c r="S16" s="38">
        <f t="shared" si="1"/>
        <v>0</v>
      </c>
      <c r="T16" s="37">
        <f>'Übersicht Gruppen'!S12</f>
        <v>0</v>
      </c>
      <c r="U16" s="38">
        <f t="shared" si="2"/>
        <v>0</v>
      </c>
      <c r="V16" s="38">
        <f t="shared" si="3"/>
        <v>0</v>
      </c>
    </row>
    <row r="17" spans="1:22" ht="20.25" customHeight="1" x14ac:dyDescent="0.25">
      <c r="A17" s="45">
        <v>12</v>
      </c>
      <c r="B17" s="158" t="str">
        <f>'Übersicht Gruppen'!B13</f>
        <v>Verein XII</v>
      </c>
      <c r="C17" s="159"/>
      <c r="D17" s="40">
        <f>'Übersicht Gruppen'!C13</f>
        <v>0</v>
      </c>
      <c r="E17" s="40">
        <f>'Übersicht Gruppen'!D13</f>
        <v>0</v>
      </c>
      <c r="F17" s="40">
        <f>'Übersicht Gruppen'!E13</f>
        <v>0</v>
      </c>
      <c r="G17" s="40">
        <f>'Übersicht Gruppen'!F13</f>
        <v>0</v>
      </c>
      <c r="H17" s="40">
        <f>'Übersicht Gruppen'!G13</f>
        <v>0</v>
      </c>
      <c r="I17" s="40">
        <f>'Übersicht Gruppen'!H13</f>
        <v>0</v>
      </c>
      <c r="J17" s="41">
        <f>'Übersicht Gruppen'!I14</f>
        <v>0</v>
      </c>
      <c r="K17" s="42">
        <f t="shared" si="0"/>
        <v>0</v>
      </c>
      <c r="L17" s="40">
        <f>'Übersicht Gruppen'!K13</f>
        <v>0</v>
      </c>
      <c r="M17" s="40">
        <f>'Übersicht Gruppen'!L13</f>
        <v>0</v>
      </c>
      <c r="N17" s="40">
        <f>'Übersicht Gruppen'!M13</f>
        <v>0</v>
      </c>
      <c r="O17" s="40">
        <f>'Übersicht Gruppen'!N13</f>
        <v>0</v>
      </c>
      <c r="P17" s="40">
        <f>'Übersicht Gruppen'!O13</f>
        <v>0</v>
      </c>
      <c r="Q17" s="40">
        <f>'Übersicht Gruppen'!P13</f>
        <v>0</v>
      </c>
      <c r="R17" s="41">
        <f>'Übersicht Gruppen'!Q13</f>
        <v>0</v>
      </c>
      <c r="S17" s="42">
        <f t="shared" si="1"/>
        <v>0</v>
      </c>
      <c r="T17" s="41">
        <f>'Übersicht Gruppen'!S13</f>
        <v>0</v>
      </c>
      <c r="U17" s="42">
        <f t="shared" si="2"/>
        <v>0</v>
      </c>
      <c r="V17" s="42">
        <f t="shared" si="3"/>
        <v>0</v>
      </c>
    </row>
    <row r="18" spans="1:22" x14ac:dyDescent="0.25">
      <c r="A18" s="22"/>
      <c r="B18" s="46"/>
      <c r="C18" s="46"/>
      <c r="J18" s="47"/>
      <c r="K18" s="48"/>
      <c r="R18" s="47"/>
      <c r="S18" s="46"/>
      <c r="T18" s="47"/>
      <c r="U18" s="49"/>
      <c r="V18" s="87"/>
    </row>
    <row r="19" spans="1:22" s="51" customFormat="1" x14ac:dyDescent="0.25">
      <c r="A19" s="22"/>
      <c r="B19" s="22"/>
      <c r="C19" s="50" t="s">
        <v>30</v>
      </c>
      <c r="D19" s="36">
        <f>AVERAGE(D6:D11)</f>
        <v>608.05000000000007</v>
      </c>
      <c r="E19" s="36">
        <f t="shared" ref="E19:U19" si="4">AVERAGE(E6:E11)</f>
        <v>0</v>
      </c>
      <c r="F19" s="36">
        <f t="shared" si="4"/>
        <v>0</v>
      </c>
      <c r="G19" s="36">
        <f t="shared" si="4"/>
        <v>0</v>
      </c>
      <c r="H19" s="36">
        <f t="shared" si="4"/>
        <v>0</v>
      </c>
      <c r="I19" s="36">
        <f t="shared" si="4"/>
        <v>0</v>
      </c>
      <c r="J19" s="37">
        <f t="shared" si="4"/>
        <v>436.45000000000005</v>
      </c>
      <c r="K19" s="38">
        <f>SUM(K6:K11)/6</f>
        <v>608.05000000000007</v>
      </c>
      <c r="L19" s="36">
        <f t="shared" si="4"/>
        <v>0</v>
      </c>
      <c r="M19" s="36">
        <f t="shared" si="4"/>
        <v>0</v>
      </c>
      <c r="N19" s="36">
        <f t="shared" si="4"/>
        <v>0</v>
      </c>
      <c r="O19" s="36">
        <f t="shared" si="4"/>
        <v>0</v>
      </c>
      <c r="P19" s="36">
        <f t="shared" si="4"/>
        <v>0</v>
      </c>
      <c r="Q19" s="36">
        <f t="shared" si="4"/>
        <v>0</v>
      </c>
      <c r="R19" s="37">
        <f t="shared" si="4"/>
        <v>0</v>
      </c>
      <c r="S19" s="36">
        <f t="shared" si="4"/>
        <v>0</v>
      </c>
      <c r="T19" s="37">
        <f t="shared" si="4"/>
        <v>448.8</v>
      </c>
      <c r="U19" s="38">
        <f t="shared" si="4"/>
        <v>608.05000000000007</v>
      </c>
      <c r="V19" s="53"/>
    </row>
    <row r="20" spans="1:22" s="51" customFormat="1" ht="9.75" customHeight="1" x14ac:dyDescent="0.25">
      <c r="A20" s="22"/>
      <c r="B20" s="22"/>
      <c r="C20" s="53"/>
      <c r="D20" s="107"/>
      <c r="E20" s="107"/>
      <c r="F20" s="107"/>
      <c r="G20" s="107"/>
      <c r="H20" s="107"/>
      <c r="I20" s="107"/>
      <c r="J20" s="108"/>
      <c r="K20" s="109"/>
      <c r="L20" s="107"/>
      <c r="M20" s="107"/>
      <c r="N20" s="107"/>
      <c r="O20" s="107"/>
      <c r="P20" s="107"/>
      <c r="Q20" s="107"/>
      <c r="R20" s="108"/>
      <c r="S20" s="107"/>
      <c r="T20" s="108"/>
      <c r="U20" s="109"/>
      <c r="V20" s="53"/>
    </row>
    <row r="21" spans="1:22" x14ac:dyDescent="0.25">
      <c r="A21" s="22"/>
      <c r="B21" s="22"/>
      <c r="C21" s="22"/>
      <c r="D21" s="46"/>
      <c r="E21" s="46"/>
      <c r="F21" s="46"/>
      <c r="G21" s="46"/>
      <c r="H21" s="46"/>
      <c r="I21" s="46"/>
      <c r="J21" s="153" t="s">
        <v>1</v>
      </c>
      <c r="K21" s="153"/>
      <c r="L21" s="46"/>
      <c r="M21" s="46"/>
      <c r="N21" s="46"/>
      <c r="O21" s="46"/>
      <c r="P21" s="46"/>
      <c r="Q21" s="46"/>
      <c r="R21" s="153" t="s">
        <v>3</v>
      </c>
      <c r="S21" s="153"/>
      <c r="T21" s="153" t="s">
        <v>5</v>
      </c>
      <c r="U21" s="153"/>
      <c r="V21" s="147" t="s">
        <v>42</v>
      </c>
    </row>
    <row r="22" spans="1:22" ht="15.75" customHeight="1" x14ac:dyDescent="0.25">
      <c r="A22" s="29" t="s">
        <v>2</v>
      </c>
      <c r="B22" s="52" t="s">
        <v>12</v>
      </c>
      <c r="C22" s="29" t="s">
        <v>47</v>
      </c>
      <c r="D22" s="53"/>
      <c r="E22" s="53"/>
      <c r="F22" s="53"/>
      <c r="G22" s="53"/>
      <c r="H22" s="53"/>
      <c r="I22" s="53"/>
      <c r="J22" s="110" t="s">
        <v>0</v>
      </c>
      <c r="K22" s="110" t="s">
        <v>6</v>
      </c>
      <c r="L22" s="53"/>
      <c r="M22" s="53"/>
      <c r="N22" s="53"/>
      <c r="O22" s="53"/>
      <c r="P22" s="53"/>
      <c r="Q22" s="53"/>
      <c r="R22" s="110" t="s">
        <v>0</v>
      </c>
      <c r="S22" s="110" t="s">
        <v>6</v>
      </c>
      <c r="T22" s="110" t="s">
        <v>0</v>
      </c>
      <c r="U22" s="110" t="s">
        <v>6</v>
      </c>
      <c r="V22" s="147"/>
    </row>
    <row r="23" spans="1:22" s="51" customFormat="1" ht="18" customHeight="1" x14ac:dyDescent="0.25">
      <c r="A23" s="50">
        <v>1</v>
      </c>
      <c r="B23" s="54" t="str">
        <f>'Übersicht Schützen'!A2</f>
        <v>Strüwing Inja</v>
      </c>
      <c r="C23" s="88" t="str">
        <f>'Übersicht Schützen'!B2</f>
        <v>Lähden Jugend I</v>
      </c>
      <c r="D23" s="55">
        <f>'Übersicht Schützen'!C2</f>
        <v>375.8</v>
      </c>
      <c r="E23" s="38">
        <f>'Übersicht Schützen'!D2</f>
        <v>0</v>
      </c>
      <c r="F23" s="38">
        <f>'Übersicht Schützen'!E2</f>
        <v>0</v>
      </c>
      <c r="G23" s="38">
        <f>'Übersicht Schützen'!F2</f>
        <v>0</v>
      </c>
      <c r="H23" s="38">
        <f>'Übersicht Schützen'!G2</f>
        <v>0</v>
      </c>
      <c r="I23" s="38">
        <f>'Übersicht Schützen'!H2</f>
        <v>0</v>
      </c>
      <c r="J23" s="56">
        <f>'Übersicht Schützen'!I2</f>
        <v>375.8</v>
      </c>
      <c r="K23" s="38">
        <f>SUM(D23:I23)</f>
        <v>375.8</v>
      </c>
      <c r="L23" s="38">
        <f>'Übersicht Schützen'!L2</f>
        <v>0</v>
      </c>
      <c r="M23" s="38">
        <f>'Übersicht Schützen'!M2</f>
        <v>0</v>
      </c>
      <c r="N23" s="38">
        <f>'Übersicht Schützen'!N2</f>
        <v>0</v>
      </c>
      <c r="O23" s="38">
        <f>'Übersicht Schützen'!O2</f>
        <v>0</v>
      </c>
      <c r="P23" s="38">
        <f>'Übersicht Schützen'!P2</f>
        <v>0</v>
      </c>
      <c r="Q23" s="38">
        <f>'Übersicht Schützen'!Q2</f>
        <v>0</v>
      </c>
      <c r="R23" s="56">
        <f>'Übersicht Schützen'!R2</f>
        <v>0</v>
      </c>
      <c r="S23" s="38">
        <f>SUM(L23:Q23)</f>
        <v>0</v>
      </c>
      <c r="T23" s="56">
        <f>'Übersicht Schützen'!U2</f>
        <v>375.8</v>
      </c>
      <c r="U23" s="38">
        <f>SUM(K23+S23)</f>
        <v>375.8</v>
      </c>
      <c r="V23" s="148"/>
    </row>
    <row r="24" spans="1:22" s="51" customFormat="1" ht="18" customHeight="1" x14ac:dyDescent="0.25">
      <c r="A24" s="29">
        <v>2</v>
      </c>
      <c r="B24" s="57" t="str">
        <f>'Übersicht Schützen'!A3</f>
        <v>Bruns Hendrik</v>
      </c>
      <c r="C24" s="89" t="str">
        <f>'Übersicht Schützen'!B3</f>
        <v>Lähden Jugend I</v>
      </c>
      <c r="D24" s="58">
        <f>'Übersicht Schützen'!C3</f>
        <v>356.9</v>
      </c>
      <c r="E24" s="42">
        <f>'Übersicht Schützen'!D3</f>
        <v>0</v>
      </c>
      <c r="F24" s="42">
        <f>'Übersicht Schützen'!E3</f>
        <v>0</v>
      </c>
      <c r="G24" s="42">
        <f>'Übersicht Schützen'!F3</f>
        <v>0</v>
      </c>
      <c r="H24" s="42">
        <f>'Übersicht Schützen'!G3</f>
        <v>0</v>
      </c>
      <c r="I24" s="42">
        <f>'Übersicht Schützen'!H3</f>
        <v>0</v>
      </c>
      <c r="J24" s="59">
        <f>'Übersicht Schützen'!I3</f>
        <v>356.9</v>
      </c>
      <c r="K24" s="42">
        <f>SUM(D24:I24)</f>
        <v>356.9</v>
      </c>
      <c r="L24" s="42">
        <f>'Übersicht Schützen'!L3</f>
        <v>0</v>
      </c>
      <c r="M24" s="42">
        <f>'Übersicht Schützen'!M3</f>
        <v>0</v>
      </c>
      <c r="N24" s="42">
        <f>'Übersicht Schützen'!N3</f>
        <v>0</v>
      </c>
      <c r="O24" s="42">
        <f>'Übersicht Schützen'!O3</f>
        <v>0</v>
      </c>
      <c r="P24" s="42">
        <f>'Übersicht Schützen'!P3</f>
        <v>0</v>
      </c>
      <c r="Q24" s="42">
        <f>'Übersicht Schützen'!Q3</f>
        <v>0</v>
      </c>
      <c r="R24" s="59">
        <f>'Übersicht Schützen'!R3</f>
        <v>0</v>
      </c>
      <c r="S24" s="42">
        <f t="shared" ref="S24:S58" si="5">SUM(L24:Q24)</f>
        <v>0</v>
      </c>
      <c r="T24" s="59">
        <f>'Übersicht Schützen'!U3</f>
        <v>356.9</v>
      </c>
      <c r="U24" s="42">
        <f t="shared" ref="U24:U58" si="6">SUM(K24+S24)</f>
        <v>356.9</v>
      </c>
      <c r="V24" s="42">
        <f>(U23-U24)*-1</f>
        <v>-18.900000000000034</v>
      </c>
    </row>
    <row r="25" spans="1:22" s="51" customFormat="1" ht="18" customHeight="1" x14ac:dyDescent="0.25">
      <c r="A25" s="50">
        <v>3</v>
      </c>
      <c r="B25" s="54" t="str">
        <f>'Übersicht Schützen'!A4</f>
        <v>Köstering Nele</v>
      </c>
      <c r="C25" s="88" t="str">
        <f>'Übersicht Schützen'!B4</f>
        <v>Börgerwald</v>
      </c>
      <c r="D25" s="55">
        <f>'Übersicht Schützen'!C4</f>
        <v>353</v>
      </c>
      <c r="E25" s="38">
        <f>'Übersicht Schützen'!D4</f>
        <v>0</v>
      </c>
      <c r="F25" s="38">
        <f>'Übersicht Schützen'!E4</f>
        <v>0</v>
      </c>
      <c r="G25" s="38">
        <f>'Übersicht Schützen'!F4</f>
        <v>0</v>
      </c>
      <c r="H25" s="38">
        <f>'Übersicht Schützen'!G4</f>
        <v>0</v>
      </c>
      <c r="I25" s="38">
        <f>'Übersicht Schützen'!H4</f>
        <v>0</v>
      </c>
      <c r="J25" s="56">
        <f>'Übersicht Schützen'!I4</f>
        <v>353</v>
      </c>
      <c r="K25" s="38">
        <f t="shared" ref="K25:K58" si="7">SUM(D25:I25)</f>
        <v>353</v>
      </c>
      <c r="L25" s="38">
        <f>'Übersicht Schützen'!L4</f>
        <v>0</v>
      </c>
      <c r="M25" s="38">
        <f>'Übersicht Schützen'!M4</f>
        <v>0</v>
      </c>
      <c r="N25" s="38">
        <f>'Übersicht Schützen'!N4</f>
        <v>0</v>
      </c>
      <c r="O25" s="38">
        <f>'Übersicht Schützen'!O4</f>
        <v>0</v>
      </c>
      <c r="P25" s="38">
        <f>'Übersicht Schützen'!P4</f>
        <v>0</v>
      </c>
      <c r="Q25" s="38">
        <f>'Übersicht Schützen'!Q4</f>
        <v>0</v>
      </c>
      <c r="R25" s="56">
        <f>'Übersicht Schützen'!R4</f>
        <v>0</v>
      </c>
      <c r="S25" s="38">
        <f t="shared" si="5"/>
        <v>0</v>
      </c>
      <c r="T25" s="56">
        <f>'Übersicht Schützen'!U4</f>
        <v>353</v>
      </c>
      <c r="U25" s="38">
        <f t="shared" si="6"/>
        <v>353</v>
      </c>
      <c r="V25" s="38">
        <f t="shared" ref="V25:V52" si="8">(U24-U25)*-1</f>
        <v>-3.8999999999999773</v>
      </c>
    </row>
    <row r="26" spans="1:22" s="51" customFormat="1" ht="18" customHeight="1" x14ac:dyDescent="0.25">
      <c r="A26" s="52">
        <v>4</v>
      </c>
      <c r="B26" s="57" t="str">
        <f>'Übersicht Schützen'!A5</f>
        <v>Brandt Mira</v>
      </c>
      <c r="C26" s="89" t="str">
        <f>'Übersicht Schützen'!B5</f>
        <v>Börgermoor</v>
      </c>
      <c r="D26" s="58">
        <f>'Übersicht Schützen'!C5</f>
        <v>352.7</v>
      </c>
      <c r="E26" s="42">
        <f>'Übersicht Schützen'!D5</f>
        <v>0</v>
      </c>
      <c r="F26" s="42">
        <f>'Übersicht Schützen'!E5</f>
        <v>0</v>
      </c>
      <c r="G26" s="42">
        <f>'Übersicht Schützen'!F5</f>
        <v>0</v>
      </c>
      <c r="H26" s="42">
        <f>'Übersicht Schützen'!G5</f>
        <v>0</v>
      </c>
      <c r="I26" s="42">
        <f>'Übersicht Schützen'!H5</f>
        <v>0</v>
      </c>
      <c r="J26" s="59">
        <f>'Übersicht Schützen'!I5</f>
        <v>352.7</v>
      </c>
      <c r="K26" s="42">
        <f t="shared" si="7"/>
        <v>352.7</v>
      </c>
      <c r="L26" s="42">
        <f>'Übersicht Schützen'!L5</f>
        <v>0</v>
      </c>
      <c r="M26" s="42">
        <f>'Übersicht Schützen'!M5</f>
        <v>0</v>
      </c>
      <c r="N26" s="42">
        <f>'Übersicht Schützen'!N5</f>
        <v>0</v>
      </c>
      <c r="O26" s="42">
        <f>'Übersicht Schützen'!O5</f>
        <v>0</v>
      </c>
      <c r="P26" s="42">
        <f>'Übersicht Schützen'!P5</f>
        <v>0</v>
      </c>
      <c r="Q26" s="42">
        <f>'Übersicht Schützen'!Q5</f>
        <v>0</v>
      </c>
      <c r="R26" s="59">
        <f>'Übersicht Schützen'!R5</f>
        <v>0</v>
      </c>
      <c r="S26" s="42">
        <f t="shared" si="5"/>
        <v>0</v>
      </c>
      <c r="T26" s="59">
        <f>'Übersicht Schützen'!U5</f>
        <v>352.7</v>
      </c>
      <c r="U26" s="42">
        <f t="shared" si="6"/>
        <v>352.7</v>
      </c>
      <c r="V26" s="42">
        <f t="shared" si="8"/>
        <v>-0.30000000000001137</v>
      </c>
    </row>
    <row r="27" spans="1:22" s="51" customFormat="1" ht="18" customHeight="1" x14ac:dyDescent="0.25">
      <c r="A27" s="43">
        <v>5</v>
      </c>
      <c r="B27" s="54" t="str">
        <f>'Übersicht Schützen'!A6</f>
        <v xml:space="preserve">Feldhaus Celien </v>
      </c>
      <c r="C27" s="88" t="str">
        <f>'Übersicht Schützen'!B6</f>
        <v>Lähden Jugend I</v>
      </c>
      <c r="D27" s="55">
        <f>'Übersicht Schützen'!C6</f>
        <v>327.10000000000002</v>
      </c>
      <c r="E27" s="38">
        <f>'Übersicht Schützen'!D6</f>
        <v>0</v>
      </c>
      <c r="F27" s="38">
        <f>'Übersicht Schützen'!E6</f>
        <v>0</v>
      </c>
      <c r="G27" s="38">
        <f>'Übersicht Schützen'!F6</f>
        <v>0</v>
      </c>
      <c r="H27" s="38">
        <f>'Übersicht Schützen'!G6</f>
        <v>0</v>
      </c>
      <c r="I27" s="38">
        <f>'Übersicht Schützen'!H6</f>
        <v>0</v>
      </c>
      <c r="J27" s="56">
        <f>'Übersicht Schützen'!I6</f>
        <v>327.10000000000002</v>
      </c>
      <c r="K27" s="38">
        <f t="shared" si="7"/>
        <v>327.10000000000002</v>
      </c>
      <c r="L27" s="38">
        <f>'Übersicht Schützen'!L6</f>
        <v>0</v>
      </c>
      <c r="M27" s="38">
        <f>'Übersicht Schützen'!M6</f>
        <v>0</v>
      </c>
      <c r="N27" s="38">
        <f>'Übersicht Schützen'!N6</f>
        <v>0</v>
      </c>
      <c r="O27" s="38">
        <f>'Übersicht Schützen'!O6</f>
        <v>0</v>
      </c>
      <c r="P27" s="38">
        <f>'Übersicht Schützen'!P6</f>
        <v>0</v>
      </c>
      <c r="Q27" s="38">
        <f>'Übersicht Schützen'!Q6</f>
        <v>0</v>
      </c>
      <c r="R27" s="56">
        <f>'Übersicht Schützen'!R6</f>
        <v>0</v>
      </c>
      <c r="S27" s="38">
        <f t="shared" si="5"/>
        <v>0</v>
      </c>
      <c r="T27" s="56">
        <f>'Übersicht Schützen'!U6</f>
        <v>327.10000000000002</v>
      </c>
      <c r="U27" s="38">
        <f t="shared" si="6"/>
        <v>327.10000000000002</v>
      </c>
      <c r="V27" s="38">
        <f t="shared" si="8"/>
        <v>-25.599999999999966</v>
      </c>
    </row>
    <row r="28" spans="1:22" s="51" customFormat="1" ht="18" customHeight="1" x14ac:dyDescent="0.25">
      <c r="A28" s="29">
        <v>6</v>
      </c>
      <c r="B28" s="57" t="str">
        <f>'Übersicht Schützen'!A7</f>
        <v>Hanneken Maren</v>
      </c>
      <c r="C28" s="89" t="str">
        <f>'Übersicht Schützen'!B7</f>
        <v>Börgerwald</v>
      </c>
      <c r="D28" s="58">
        <f>'Übersicht Schützen'!C7</f>
        <v>321</v>
      </c>
      <c r="E28" s="42">
        <f>'Übersicht Schützen'!D7</f>
        <v>0</v>
      </c>
      <c r="F28" s="42">
        <f>'Übersicht Schützen'!E7</f>
        <v>0</v>
      </c>
      <c r="G28" s="42">
        <f>'Übersicht Schützen'!F7</f>
        <v>0</v>
      </c>
      <c r="H28" s="42">
        <f>'Übersicht Schützen'!G7</f>
        <v>0</v>
      </c>
      <c r="I28" s="42">
        <f>'Übersicht Schützen'!H7</f>
        <v>0</v>
      </c>
      <c r="J28" s="59">
        <f>'Übersicht Schützen'!I7</f>
        <v>321</v>
      </c>
      <c r="K28" s="42">
        <f t="shared" si="7"/>
        <v>321</v>
      </c>
      <c r="L28" s="42">
        <f>'Übersicht Schützen'!L7</f>
        <v>0</v>
      </c>
      <c r="M28" s="42">
        <f>'Übersicht Schützen'!M7</f>
        <v>0</v>
      </c>
      <c r="N28" s="42">
        <f>'Übersicht Schützen'!N7</f>
        <v>0</v>
      </c>
      <c r="O28" s="42">
        <f>'Übersicht Schützen'!O7</f>
        <v>0</v>
      </c>
      <c r="P28" s="42">
        <f>'Übersicht Schützen'!P7</f>
        <v>0</v>
      </c>
      <c r="Q28" s="42">
        <f>'Übersicht Schützen'!Q7</f>
        <v>0</v>
      </c>
      <c r="R28" s="59">
        <f>'Übersicht Schützen'!R7</f>
        <v>0</v>
      </c>
      <c r="S28" s="42">
        <f t="shared" si="5"/>
        <v>0</v>
      </c>
      <c r="T28" s="59">
        <f>'Übersicht Schützen'!U7</f>
        <v>321</v>
      </c>
      <c r="U28" s="42">
        <f t="shared" si="6"/>
        <v>321</v>
      </c>
      <c r="V28" s="42">
        <f t="shared" si="8"/>
        <v>-6.1000000000000227</v>
      </c>
    </row>
    <row r="29" spans="1:22" s="51" customFormat="1" ht="18" customHeight="1" x14ac:dyDescent="0.25">
      <c r="A29" s="50">
        <v>7</v>
      </c>
      <c r="B29" s="54" t="str">
        <f>'Übersicht Schützen'!A8</f>
        <v>Wilken Noah</v>
      </c>
      <c r="C29" s="88" t="str">
        <f>'Übersicht Schützen'!B8</f>
        <v>Lahn</v>
      </c>
      <c r="D29" s="55">
        <f>'Übersicht Schützen'!C8</f>
        <v>305</v>
      </c>
      <c r="E29" s="38">
        <f>'Übersicht Schützen'!D8</f>
        <v>0</v>
      </c>
      <c r="F29" s="38">
        <f>'Übersicht Schützen'!E8</f>
        <v>0</v>
      </c>
      <c r="G29" s="38">
        <f>'Übersicht Schützen'!F8</f>
        <v>0</v>
      </c>
      <c r="H29" s="38">
        <f>'Übersicht Schützen'!G8</f>
        <v>0</v>
      </c>
      <c r="I29" s="38">
        <f>'Übersicht Schützen'!H8</f>
        <v>0</v>
      </c>
      <c r="J29" s="56">
        <f>'Übersicht Schützen'!I8</f>
        <v>305</v>
      </c>
      <c r="K29" s="38">
        <f t="shared" si="7"/>
        <v>305</v>
      </c>
      <c r="L29" s="38">
        <f>'Übersicht Schützen'!L8</f>
        <v>0</v>
      </c>
      <c r="M29" s="38">
        <f>'Übersicht Schützen'!M8</f>
        <v>0</v>
      </c>
      <c r="N29" s="38">
        <f>'Übersicht Schützen'!N8</f>
        <v>0</v>
      </c>
      <c r="O29" s="38">
        <f>'Übersicht Schützen'!O8</f>
        <v>0</v>
      </c>
      <c r="P29" s="38">
        <f>'Übersicht Schützen'!P8</f>
        <v>0</v>
      </c>
      <c r="Q29" s="38">
        <f>'Übersicht Schützen'!Q8</f>
        <v>0</v>
      </c>
      <c r="R29" s="56">
        <f>'Übersicht Schützen'!R8</f>
        <v>0</v>
      </c>
      <c r="S29" s="38">
        <f t="shared" si="5"/>
        <v>0</v>
      </c>
      <c r="T29" s="56">
        <f>'Übersicht Schützen'!U8</f>
        <v>305</v>
      </c>
      <c r="U29" s="38">
        <f t="shared" si="6"/>
        <v>305</v>
      </c>
      <c r="V29" s="38">
        <f t="shared" si="8"/>
        <v>-16</v>
      </c>
    </row>
    <row r="30" spans="1:22" s="51" customFormat="1" ht="18" customHeight="1" x14ac:dyDescent="0.25">
      <c r="A30" s="29">
        <v>8</v>
      </c>
      <c r="B30" s="57" t="str">
        <f>'Übersicht Schützen'!A9</f>
        <v>Kohnen Saskia</v>
      </c>
      <c r="C30" s="89" t="str">
        <f>'Übersicht Schützen'!B9</f>
        <v>Börgermoor</v>
      </c>
      <c r="D30" s="58">
        <f>'Übersicht Schützen'!C9</f>
        <v>304.7</v>
      </c>
      <c r="E30" s="42">
        <f>'Übersicht Schützen'!D9</f>
        <v>0</v>
      </c>
      <c r="F30" s="42">
        <f>'Übersicht Schützen'!E9</f>
        <v>0</v>
      </c>
      <c r="G30" s="42">
        <f>'Übersicht Schützen'!F9</f>
        <v>0</v>
      </c>
      <c r="H30" s="42">
        <f>'Übersicht Schützen'!G9</f>
        <v>0</v>
      </c>
      <c r="I30" s="42">
        <f>'Übersicht Schützen'!H9</f>
        <v>0</v>
      </c>
      <c r="J30" s="59">
        <f>'Übersicht Schützen'!I9</f>
        <v>304.7</v>
      </c>
      <c r="K30" s="42">
        <f t="shared" si="7"/>
        <v>304.7</v>
      </c>
      <c r="L30" s="42">
        <f>'Übersicht Schützen'!L9</f>
        <v>0</v>
      </c>
      <c r="M30" s="42">
        <f>'Übersicht Schützen'!M9</f>
        <v>0</v>
      </c>
      <c r="N30" s="42">
        <f>'Übersicht Schützen'!N9</f>
        <v>0</v>
      </c>
      <c r="O30" s="42">
        <f>'Übersicht Schützen'!O9</f>
        <v>0</v>
      </c>
      <c r="P30" s="42">
        <f>'Übersicht Schützen'!P9</f>
        <v>0</v>
      </c>
      <c r="Q30" s="42">
        <f>'Übersicht Schützen'!Q9</f>
        <v>0</v>
      </c>
      <c r="R30" s="59">
        <f>'Übersicht Schützen'!R9</f>
        <v>0</v>
      </c>
      <c r="S30" s="42">
        <f t="shared" si="5"/>
        <v>0</v>
      </c>
      <c r="T30" s="59">
        <f>'Übersicht Schützen'!U9</f>
        <v>304.7</v>
      </c>
      <c r="U30" s="42">
        <f t="shared" si="6"/>
        <v>304.7</v>
      </c>
      <c r="V30" s="42">
        <f t="shared" si="8"/>
        <v>-0.30000000000001137</v>
      </c>
    </row>
    <row r="31" spans="1:22" s="51" customFormat="1" ht="18" customHeight="1" x14ac:dyDescent="0.25">
      <c r="A31" s="43">
        <v>9</v>
      </c>
      <c r="B31" s="54" t="str">
        <f>'Übersicht Schützen'!A10</f>
        <v>Feldhaus Vanessa</v>
      </c>
      <c r="C31" s="88" t="str">
        <f>'Übersicht Schützen'!B10</f>
        <v>Lähden Jugend I</v>
      </c>
      <c r="D31" s="55">
        <f>'Übersicht Schützen'!C10</f>
        <v>301.60000000000002</v>
      </c>
      <c r="E31" s="38">
        <f>'Übersicht Schützen'!D10</f>
        <v>0</v>
      </c>
      <c r="F31" s="38">
        <f>'Übersicht Schützen'!E10</f>
        <v>0</v>
      </c>
      <c r="G31" s="38">
        <f>'Übersicht Schützen'!F10</f>
        <v>0</v>
      </c>
      <c r="H31" s="38">
        <f>'Übersicht Schützen'!G10</f>
        <v>0</v>
      </c>
      <c r="I31" s="38">
        <f>'Übersicht Schützen'!H10</f>
        <v>0</v>
      </c>
      <c r="J31" s="56">
        <f>'Übersicht Schützen'!I10</f>
        <v>301.60000000000002</v>
      </c>
      <c r="K31" s="38">
        <f t="shared" si="7"/>
        <v>301.60000000000002</v>
      </c>
      <c r="L31" s="38">
        <f>'Übersicht Schützen'!L10</f>
        <v>0</v>
      </c>
      <c r="M31" s="38">
        <f>'Übersicht Schützen'!M10</f>
        <v>0</v>
      </c>
      <c r="N31" s="38">
        <f>'Übersicht Schützen'!N10</f>
        <v>0</v>
      </c>
      <c r="O31" s="38">
        <f>'Übersicht Schützen'!O10</f>
        <v>0</v>
      </c>
      <c r="P31" s="38">
        <f>'Übersicht Schützen'!P10</f>
        <v>0</v>
      </c>
      <c r="Q31" s="38">
        <f>'Übersicht Schützen'!Q10</f>
        <v>0</v>
      </c>
      <c r="R31" s="56">
        <f>'Übersicht Schützen'!R10</f>
        <v>0</v>
      </c>
      <c r="S31" s="38">
        <f t="shared" si="5"/>
        <v>0</v>
      </c>
      <c r="T31" s="56">
        <f>'Übersicht Schützen'!U10</f>
        <v>301.60000000000002</v>
      </c>
      <c r="U31" s="38">
        <f t="shared" si="6"/>
        <v>301.60000000000002</v>
      </c>
      <c r="V31" s="38">
        <f t="shared" si="8"/>
        <v>-3.0999999999999659</v>
      </c>
    </row>
    <row r="32" spans="1:22" s="51" customFormat="1" ht="18" customHeight="1" x14ac:dyDescent="0.25">
      <c r="A32" s="52">
        <v>10</v>
      </c>
      <c r="B32" s="57" t="str">
        <f>'Übersicht Schützen'!A11</f>
        <v>Eichhorn Luca</v>
      </c>
      <c r="C32" s="89" t="str">
        <f>'Übersicht Schützen'!B11</f>
        <v>Börgermoor</v>
      </c>
      <c r="D32" s="58">
        <f>'Übersicht Schützen'!C11</f>
        <v>298.10000000000002</v>
      </c>
      <c r="E32" s="42">
        <f>'Übersicht Schützen'!D11</f>
        <v>0</v>
      </c>
      <c r="F32" s="42">
        <f>'Übersicht Schützen'!E11</f>
        <v>0</v>
      </c>
      <c r="G32" s="42">
        <f>'Übersicht Schützen'!F11</f>
        <v>0</v>
      </c>
      <c r="H32" s="42">
        <f>'Übersicht Schützen'!G11</f>
        <v>0</v>
      </c>
      <c r="I32" s="42">
        <f>'Übersicht Schützen'!H11</f>
        <v>0</v>
      </c>
      <c r="J32" s="59">
        <f>'Übersicht Schützen'!I11</f>
        <v>298.10000000000002</v>
      </c>
      <c r="K32" s="42">
        <f t="shared" si="7"/>
        <v>298.10000000000002</v>
      </c>
      <c r="L32" s="42">
        <f>'Übersicht Schützen'!L11</f>
        <v>0</v>
      </c>
      <c r="M32" s="42">
        <f>'Übersicht Schützen'!M11</f>
        <v>0</v>
      </c>
      <c r="N32" s="42">
        <f>'Übersicht Schützen'!N11</f>
        <v>0</v>
      </c>
      <c r="O32" s="42">
        <f>'Übersicht Schützen'!O11</f>
        <v>0</v>
      </c>
      <c r="P32" s="42">
        <f>'Übersicht Schützen'!P11</f>
        <v>0</v>
      </c>
      <c r="Q32" s="42">
        <f>'Übersicht Schützen'!Q11</f>
        <v>0</v>
      </c>
      <c r="R32" s="59">
        <f>'Übersicht Schützen'!R11</f>
        <v>0</v>
      </c>
      <c r="S32" s="42">
        <f t="shared" si="5"/>
        <v>0</v>
      </c>
      <c r="T32" s="59">
        <f>'Übersicht Schützen'!U11</f>
        <v>298.10000000000002</v>
      </c>
      <c r="U32" s="42">
        <f t="shared" si="6"/>
        <v>298.10000000000002</v>
      </c>
      <c r="V32" s="42">
        <f t="shared" si="8"/>
        <v>-3.5</v>
      </c>
    </row>
    <row r="33" spans="1:44" s="51" customFormat="1" ht="18" customHeight="1" x14ac:dyDescent="0.25">
      <c r="A33" s="50">
        <v>11</v>
      </c>
      <c r="B33" s="54" t="str">
        <f>'Übersicht Schützen'!A12</f>
        <v>Runde Marcel</v>
      </c>
      <c r="C33" s="88" t="str">
        <f>'Übersicht Schützen'!B12</f>
        <v>Spahnharrenstätte</v>
      </c>
      <c r="D33" s="55">
        <f>'Übersicht Schützen'!C12</f>
        <v>295.5</v>
      </c>
      <c r="E33" s="38">
        <f>'Übersicht Schützen'!D12</f>
        <v>0</v>
      </c>
      <c r="F33" s="38">
        <f>'Übersicht Schützen'!E12</f>
        <v>0</v>
      </c>
      <c r="G33" s="38">
        <f>'Übersicht Schützen'!F12</f>
        <v>0</v>
      </c>
      <c r="H33" s="38">
        <f>'Übersicht Schützen'!G12</f>
        <v>0</v>
      </c>
      <c r="I33" s="38">
        <f>'Übersicht Schützen'!H12</f>
        <v>0</v>
      </c>
      <c r="J33" s="56">
        <f>'Übersicht Schützen'!I12</f>
        <v>295.5</v>
      </c>
      <c r="K33" s="38">
        <f t="shared" si="7"/>
        <v>295.5</v>
      </c>
      <c r="L33" s="38">
        <f>'Übersicht Schützen'!L12</f>
        <v>0</v>
      </c>
      <c r="M33" s="38">
        <f>'Übersicht Schützen'!M12</f>
        <v>0</v>
      </c>
      <c r="N33" s="38">
        <f>'Übersicht Schützen'!N12</f>
        <v>0</v>
      </c>
      <c r="O33" s="38">
        <f>'Übersicht Schützen'!O12</f>
        <v>0</v>
      </c>
      <c r="P33" s="38">
        <f>'Übersicht Schützen'!P12</f>
        <v>0</v>
      </c>
      <c r="Q33" s="38">
        <f>'Übersicht Schützen'!Q12</f>
        <v>0</v>
      </c>
      <c r="R33" s="56">
        <f>'Übersicht Schützen'!R12</f>
        <v>0</v>
      </c>
      <c r="S33" s="38">
        <f t="shared" si="5"/>
        <v>0</v>
      </c>
      <c r="T33" s="56">
        <f>'Übersicht Schützen'!U12</f>
        <v>295.5</v>
      </c>
      <c r="U33" s="38">
        <f t="shared" si="6"/>
        <v>295.5</v>
      </c>
      <c r="V33" s="38">
        <f t="shared" si="8"/>
        <v>-2.6000000000000227</v>
      </c>
    </row>
    <row r="34" spans="1:44" s="51" customFormat="1" ht="18" customHeight="1" x14ac:dyDescent="0.25">
      <c r="A34" s="29">
        <v>12</v>
      </c>
      <c r="B34" s="57" t="str">
        <f>'Übersicht Schützen'!A13</f>
        <v>Dolling Leon</v>
      </c>
      <c r="C34" s="89" t="str">
        <f>'Übersicht Schützen'!B13</f>
        <v>Lorup</v>
      </c>
      <c r="D34" s="58">
        <f>'Übersicht Schützen'!C13</f>
        <v>274.7</v>
      </c>
      <c r="E34" s="42">
        <f>'Übersicht Schützen'!D13</f>
        <v>0</v>
      </c>
      <c r="F34" s="42">
        <f>'Übersicht Schützen'!E13</f>
        <v>0</v>
      </c>
      <c r="G34" s="42">
        <f>'Übersicht Schützen'!F13</f>
        <v>0</v>
      </c>
      <c r="H34" s="42">
        <f>'Übersicht Schützen'!G13</f>
        <v>0</v>
      </c>
      <c r="I34" s="42">
        <f>'Übersicht Schützen'!H13</f>
        <v>0</v>
      </c>
      <c r="J34" s="59">
        <f>'Übersicht Schützen'!I13</f>
        <v>274.7</v>
      </c>
      <c r="K34" s="42">
        <f t="shared" si="7"/>
        <v>274.7</v>
      </c>
      <c r="L34" s="42">
        <f>'Übersicht Schützen'!L13</f>
        <v>0</v>
      </c>
      <c r="M34" s="42">
        <f>'Übersicht Schützen'!M13</f>
        <v>0</v>
      </c>
      <c r="N34" s="42">
        <f>'Übersicht Schützen'!N13</f>
        <v>0</v>
      </c>
      <c r="O34" s="42">
        <f>'Übersicht Schützen'!O13</f>
        <v>0</v>
      </c>
      <c r="P34" s="42">
        <f>'Übersicht Schützen'!P13</f>
        <v>0</v>
      </c>
      <c r="Q34" s="42">
        <f>'Übersicht Schützen'!Q13</f>
        <v>0</v>
      </c>
      <c r="R34" s="59">
        <f>'Übersicht Schützen'!R13</f>
        <v>0</v>
      </c>
      <c r="S34" s="42">
        <f t="shared" si="5"/>
        <v>0</v>
      </c>
      <c r="T34" s="59">
        <f>'Übersicht Schützen'!U13</f>
        <v>274.7</v>
      </c>
      <c r="U34" s="42">
        <f t="shared" si="6"/>
        <v>274.7</v>
      </c>
      <c r="V34" s="42">
        <f t="shared" si="8"/>
        <v>-20.800000000000011</v>
      </c>
    </row>
    <row r="35" spans="1:44" s="51" customFormat="1" ht="18" customHeight="1" x14ac:dyDescent="0.25">
      <c r="A35" s="50">
        <v>13</v>
      </c>
      <c r="B35" s="54" t="str">
        <f>'Übersicht Schützen'!A14</f>
        <v>Gedecknis Stefan</v>
      </c>
      <c r="C35" s="88" t="str">
        <f>'Übersicht Schützen'!B14</f>
        <v>Esterwegen</v>
      </c>
      <c r="D35" s="55">
        <f>'Übersicht Schützen'!C14</f>
        <v>200.6</v>
      </c>
      <c r="E35" s="38">
        <f>'Übersicht Schützen'!D14</f>
        <v>0</v>
      </c>
      <c r="F35" s="38">
        <f>'Übersicht Schützen'!E14</f>
        <v>0</v>
      </c>
      <c r="G35" s="38">
        <f>'Übersicht Schützen'!F14</f>
        <v>0</v>
      </c>
      <c r="H35" s="38">
        <f>'Übersicht Schützen'!G14</f>
        <v>0</v>
      </c>
      <c r="I35" s="38">
        <f>'Übersicht Schützen'!H14</f>
        <v>0</v>
      </c>
      <c r="J35" s="56">
        <f>'Übersicht Schützen'!I14</f>
        <v>200.6</v>
      </c>
      <c r="K35" s="38">
        <f t="shared" si="7"/>
        <v>200.6</v>
      </c>
      <c r="L35" s="38">
        <f>'Übersicht Schützen'!L14</f>
        <v>0</v>
      </c>
      <c r="M35" s="38">
        <f>'Übersicht Schützen'!M14</f>
        <v>0</v>
      </c>
      <c r="N35" s="38">
        <f>'Übersicht Schützen'!N14</f>
        <v>0</v>
      </c>
      <c r="O35" s="38">
        <f>'Übersicht Schützen'!O14</f>
        <v>0</v>
      </c>
      <c r="P35" s="38">
        <f>'Übersicht Schützen'!P14</f>
        <v>0</v>
      </c>
      <c r="Q35" s="38">
        <f>'Übersicht Schützen'!Q14</f>
        <v>0</v>
      </c>
      <c r="R35" s="56">
        <f>'Übersicht Schützen'!R14</f>
        <v>0</v>
      </c>
      <c r="S35" s="38">
        <f t="shared" si="5"/>
        <v>0</v>
      </c>
      <c r="T35" s="56">
        <f>'Übersicht Schützen'!U14</f>
        <v>200.6</v>
      </c>
      <c r="U35" s="38">
        <f t="shared" si="6"/>
        <v>200.6</v>
      </c>
      <c r="V35" s="38">
        <f t="shared" si="8"/>
        <v>-74.099999999999994</v>
      </c>
    </row>
    <row r="36" spans="1:44" s="51" customFormat="1" ht="18" customHeight="1" x14ac:dyDescent="0.25">
      <c r="A36" s="52">
        <v>14</v>
      </c>
      <c r="B36" s="57" t="str">
        <f>'Übersicht Schützen'!A15</f>
        <v xml:space="preserve">Leis Fynn Lucas </v>
      </c>
      <c r="C36" s="89" t="str">
        <f>'Übersicht Schützen'!B15</f>
        <v>Spahnharrenstätte</v>
      </c>
      <c r="D36" s="58">
        <f>'Übersicht Schützen'!C15</f>
        <v>83.8</v>
      </c>
      <c r="E36" s="42">
        <f>'Übersicht Schützen'!D15</f>
        <v>0</v>
      </c>
      <c r="F36" s="42">
        <f>'Übersicht Schützen'!E15</f>
        <v>0</v>
      </c>
      <c r="G36" s="42">
        <f>'Übersicht Schützen'!F15</f>
        <v>0</v>
      </c>
      <c r="H36" s="42">
        <f>'Übersicht Schützen'!G15</f>
        <v>0</v>
      </c>
      <c r="I36" s="42">
        <f>'Übersicht Schützen'!H15</f>
        <v>0</v>
      </c>
      <c r="J36" s="59">
        <f>'Übersicht Schützen'!I15</f>
        <v>83.8</v>
      </c>
      <c r="K36" s="42">
        <f t="shared" si="7"/>
        <v>83.8</v>
      </c>
      <c r="L36" s="42">
        <f>'Übersicht Schützen'!L15</f>
        <v>0</v>
      </c>
      <c r="M36" s="42">
        <f>'Übersicht Schützen'!M15</f>
        <v>0</v>
      </c>
      <c r="N36" s="42">
        <f>'Übersicht Schützen'!N15</f>
        <v>0</v>
      </c>
      <c r="O36" s="42">
        <f>'Übersicht Schützen'!O15</f>
        <v>0</v>
      </c>
      <c r="P36" s="42">
        <f>'Übersicht Schützen'!P15</f>
        <v>0</v>
      </c>
      <c r="Q36" s="42">
        <f>'Übersicht Schützen'!Q15</f>
        <v>0</v>
      </c>
      <c r="R36" s="59">
        <f>'Übersicht Schützen'!R15</f>
        <v>0</v>
      </c>
      <c r="S36" s="42">
        <f t="shared" si="5"/>
        <v>0</v>
      </c>
      <c r="T36" s="59">
        <f>'Übersicht Schützen'!U15</f>
        <v>83.8</v>
      </c>
      <c r="U36" s="42">
        <f t="shared" si="6"/>
        <v>83.8</v>
      </c>
      <c r="V36" s="42">
        <f t="shared" si="8"/>
        <v>-116.8</v>
      </c>
    </row>
    <row r="37" spans="1:44" s="51" customFormat="1" ht="18" customHeight="1" x14ac:dyDescent="0.25">
      <c r="A37" s="43">
        <v>15</v>
      </c>
      <c r="B37" s="54" t="str">
        <f>'Übersicht Schützen'!A16</f>
        <v>Wübben Jasper</v>
      </c>
      <c r="C37" s="88" t="str">
        <f>'Übersicht Schützen'!B16</f>
        <v>Esterwegen</v>
      </c>
      <c r="D37" s="55">
        <f>'Übersicht Schützen'!C16</f>
        <v>0</v>
      </c>
      <c r="E37" s="38">
        <f>'Übersicht Schützen'!D16</f>
        <v>0</v>
      </c>
      <c r="F37" s="38">
        <f>'Übersicht Schützen'!E16</f>
        <v>0</v>
      </c>
      <c r="G37" s="38">
        <f>'Übersicht Schützen'!F16</f>
        <v>0</v>
      </c>
      <c r="H37" s="38">
        <f>'Übersicht Schützen'!G16</f>
        <v>0</v>
      </c>
      <c r="I37" s="38">
        <f>'Übersicht Schützen'!H16</f>
        <v>0</v>
      </c>
      <c r="J37" s="56">
        <f>'Übersicht Schützen'!I16</f>
        <v>0</v>
      </c>
      <c r="K37" s="38">
        <f t="shared" si="7"/>
        <v>0</v>
      </c>
      <c r="L37" s="38">
        <f>'Übersicht Schützen'!L16</f>
        <v>0</v>
      </c>
      <c r="M37" s="38">
        <f>'Übersicht Schützen'!M16</f>
        <v>0</v>
      </c>
      <c r="N37" s="38">
        <f>'Übersicht Schützen'!N16</f>
        <v>0</v>
      </c>
      <c r="O37" s="38">
        <f>'Übersicht Schützen'!O16</f>
        <v>0</v>
      </c>
      <c r="P37" s="38">
        <f>'Übersicht Schützen'!P16</f>
        <v>0</v>
      </c>
      <c r="Q37" s="38">
        <f>'Übersicht Schützen'!Q16</f>
        <v>0</v>
      </c>
      <c r="R37" s="56">
        <f>'Übersicht Schützen'!R16</f>
        <v>0</v>
      </c>
      <c r="S37" s="38">
        <f t="shared" si="5"/>
        <v>0</v>
      </c>
      <c r="T37" s="56">
        <f>'Übersicht Schützen'!U16</f>
        <v>0</v>
      </c>
      <c r="U37" s="38">
        <f t="shared" si="6"/>
        <v>0</v>
      </c>
      <c r="V37" s="38">
        <f t="shared" si="8"/>
        <v>-83.8</v>
      </c>
    </row>
    <row r="38" spans="1:44" s="51" customFormat="1" ht="18" customHeight="1" x14ac:dyDescent="0.25">
      <c r="A38" s="29">
        <v>16</v>
      </c>
      <c r="B38" s="57" t="str">
        <f>'Übersicht Schützen'!A17</f>
        <v>Engbers Julian</v>
      </c>
      <c r="C38" s="89" t="str">
        <f>'Übersicht Schützen'!B17</f>
        <v>Esterwegen</v>
      </c>
      <c r="D38" s="58">
        <f>'Übersicht Schützen'!C17</f>
        <v>0</v>
      </c>
      <c r="E38" s="42">
        <f>'Übersicht Schützen'!D17</f>
        <v>0</v>
      </c>
      <c r="F38" s="42">
        <f>'Übersicht Schützen'!E17</f>
        <v>0</v>
      </c>
      <c r="G38" s="42">
        <f>'Übersicht Schützen'!F17</f>
        <v>0</v>
      </c>
      <c r="H38" s="42">
        <f>'Übersicht Schützen'!G17</f>
        <v>0</v>
      </c>
      <c r="I38" s="42">
        <f>'Übersicht Schützen'!H17</f>
        <v>0</v>
      </c>
      <c r="J38" s="59">
        <f>'Übersicht Schützen'!I17</f>
        <v>0</v>
      </c>
      <c r="K38" s="42">
        <f t="shared" si="7"/>
        <v>0</v>
      </c>
      <c r="L38" s="42">
        <f>'Übersicht Schützen'!L17</f>
        <v>0</v>
      </c>
      <c r="M38" s="42">
        <f>'Übersicht Schützen'!M17</f>
        <v>0</v>
      </c>
      <c r="N38" s="42">
        <f>'Übersicht Schützen'!N17</f>
        <v>0</v>
      </c>
      <c r="O38" s="42">
        <f>'Übersicht Schützen'!O17</f>
        <v>0</v>
      </c>
      <c r="P38" s="42">
        <f>'Übersicht Schützen'!P17</f>
        <v>0</v>
      </c>
      <c r="Q38" s="42">
        <f>'Übersicht Schützen'!Q17</f>
        <v>0</v>
      </c>
      <c r="R38" s="59">
        <f>'Übersicht Schützen'!R17</f>
        <v>0</v>
      </c>
      <c r="S38" s="42">
        <f t="shared" si="5"/>
        <v>0</v>
      </c>
      <c r="T38" s="59">
        <f>'Übersicht Schützen'!U17</f>
        <v>0</v>
      </c>
      <c r="U38" s="42">
        <f t="shared" si="6"/>
        <v>0</v>
      </c>
      <c r="V38" s="42">
        <f t="shared" si="8"/>
        <v>0</v>
      </c>
    </row>
    <row r="39" spans="1:44" s="51" customFormat="1" ht="18" customHeight="1" x14ac:dyDescent="0.25">
      <c r="A39" s="50">
        <v>17</v>
      </c>
      <c r="B39" s="54" t="str">
        <f>'Übersicht Schützen'!A18</f>
        <v>Meyer Johan</v>
      </c>
      <c r="C39" s="88" t="str">
        <f>'Übersicht Schützen'!B18</f>
        <v>Esterwegen</v>
      </c>
      <c r="D39" s="55">
        <f>'Übersicht Schützen'!C18</f>
        <v>0</v>
      </c>
      <c r="E39" s="38">
        <f>'Übersicht Schützen'!D18</f>
        <v>0</v>
      </c>
      <c r="F39" s="38">
        <f>'Übersicht Schützen'!E18</f>
        <v>0</v>
      </c>
      <c r="G39" s="38">
        <f>'Übersicht Schützen'!F18</f>
        <v>0</v>
      </c>
      <c r="H39" s="38">
        <f>'Übersicht Schützen'!G18</f>
        <v>0</v>
      </c>
      <c r="I39" s="38">
        <f>'Übersicht Schützen'!H18</f>
        <v>0</v>
      </c>
      <c r="J39" s="56">
        <f>'Übersicht Schützen'!I18</f>
        <v>0</v>
      </c>
      <c r="K39" s="38">
        <f t="shared" si="7"/>
        <v>0</v>
      </c>
      <c r="L39" s="38">
        <f>'Übersicht Schützen'!L18</f>
        <v>0</v>
      </c>
      <c r="M39" s="38">
        <f>'Übersicht Schützen'!M18</f>
        <v>0</v>
      </c>
      <c r="N39" s="38">
        <f>'Übersicht Schützen'!N18</f>
        <v>0</v>
      </c>
      <c r="O39" s="38">
        <f>'Übersicht Schützen'!O18</f>
        <v>0</v>
      </c>
      <c r="P39" s="38">
        <f>'Übersicht Schützen'!P18</f>
        <v>0</v>
      </c>
      <c r="Q39" s="38">
        <f>'Übersicht Schützen'!Q18</f>
        <v>0</v>
      </c>
      <c r="R39" s="56">
        <f>'Übersicht Schützen'!R18</f>
        <v>0</v>
      </c>
      <c r="S39" s="38">
        <f t="shared" si="5"/>
        <v>0</v>
      </c>
      <c r="T39" s="56">
        <f>'Übersicht Schützen'!U18</f>
        <v>0</v>
      </c>
      <c r="U39" s="38">
        <f t="shared" si="6"/>
        <v>0</v>
      </c>
      <c r="V39" s="38">
        <f t="shared" si="8"/>
        <v>0</v>
      </c>
    </row>
    <row r="40" spans="1:44" s="51" customFormat="1" ht="18" customHeight="1" x14ac:dyDescent="0.25">
      <c r="A40" s="29">
        <v>18</v>
      </c>
      <c r="B40" s="57" t="str">
        <f>'Übersicht Schützen'!A19</f>
        <v>Schütze 5</v>
      </c>
      <c r="C40" s="89" t="str">
        <f>'Übersicht Schützen'!B19</f>
        <v>Esterwegen</v>
      </c>
      <c r="D40" s="58">
        <f>'Übersicht Schützen'!C19</f>
        <v>0</v>
      </c>
      <c r="E40" s="42">
        <f>'Übersicht Schützen'!D19</f>
        <v>0</v>
      </c>
      <c r="F40" s="42">
        <f>'Übersicht Schützen'!E19</f>
        <v>0</v>
      </c>
      <c r="G40" s="42">
        <f>'Übersicht Schützen'!F19</f>
        <v>0</v>
      </c>
      <c r="H40" s="42">
        <f>'Übersicht Schützen'!G19</f>
        <v>0</v>
      </c>
      <c r="I40" s="42">
        <f>'Übersicht Schützen'!H19</f>
        <v>0</v>
      </c>
      <c r="J40" s="59">
        <f>'Übersicht Schützen'!I19</f>
        <v>0</v>
      </c>
      <c r="K40" s="42">
        <f t="shared" si="7"/>
        <v>0</v>
      </c>
      <c r="L40" s="42">
        <f>'Übersicht Schützen'!L19</f>
        <v>0</v>
      </c>
      <c r="M40" s="42">
        <f>'Übersicht Schützen'!M19</f>
        <v>0</v>
      </c>
      <c r="N40" s="42">
        <f>'Übersicht Schützen'!N19</f>
        <v>0</v>
      </c>
      <c r="O40" s="42">
        <f>'Übersicht Schützen'!O19</f>
        <v>0</v>
      </c>
      <c r="P40" s="42">
        <f>'Übersicht Schützen'!P19</f>
        <v>0</v>
      </c>
      <c r="Q40" s="42">
        <f>'Übersicht Schützen'!Q19</f>
        <v>0</v>
      </c>
      <c r="R40" s="59">
        <f>'Übersicht Schützen'!R19</f>
        <v>0</v>
      </c>
      <c r="S40" s="42">
        <f t="shared" si="5"/>
        <v>0</v>
      </c>
      <c r="T40" s="59">
        <f>'Übersicht Schützen'!U19</f>
        <v>0</v>
      </c>
      <c r="U40" s="42">
        <f t="shared" si="6"/>
        <v>0</v>
      </c>
      <c r="V40" s="42">
        <f t="shared" si="8"/>
        <v>0</v>
      </c>
      <c r="AB40" s="60"/>
      <c r="AO40" s="61"/>
      <c r="AP40" s="61"/>
      <c r="AQ40" s="61"/>
      <c r="AR40" s="61"/>
    </row>
    <row r="41" spans="1:44" s="51" customFormat="1" ht="18" customHeight="1" x14ac:dyDescent="0.25">
      <c r="A41" s="43">
        <v>19</v>
      </c>
      <c r="B41" s="54" t="str">
        <f>'Übersicht Schützen'!A20</f>
        <v>Schütze 10</v>
      </c>
      <c r="C41" s="88" t="str">
        <f>'Übersicht Schützen'!B20</f>
        <v>Lähden Jugend I</v>
      </c>
      <c r="D41" s="55">
        <f>'Übersicht Schützen'!C20</f>
        <v>0</v>
      </c>
      <c r="E41" s="38">
        <f>'Übersicht Schützen'!D20</f>
        <v>0</v>
      </c>
      <c r="F41" s="38">
        <f>'Übersicht Schützen'!E20</f>
        <v>0</v>
      </c>
      <c r="G41" s="38">
        <f>'Übersicht Schützen'!F20</f>
        <v>0</v>
      </c>
      <c r="H41" s="38">
        <f>'Übersicht Schützen'!G20</f>
        <v>0</v>
      </c>
      <c r="I41" s="38">
        <f>'Übersicht Schützen'!H20</f>
        <v>0</v>
      </c>
      <c r="J41" s="56">
        <f>'Übersicht Schützen'!I20</f>
        <v>0</v>
      </c>
      <c r="K41" s="38">
        <f t="shared" si="7"/>
        <v>0</v>
      </c>
      <c r="L41" s="38">
        <f>'Übersicht Schützen'!L20</f>
        <v>0</v>
      </c>
      <c r="M41" s="38">
        <f>'Übersicht Schützen'!M20</f>
        <v>0</v>
      </c>
      <c r="N41" s="38">
        <f>'Übersicht Schützen'!N20</f>
        <v>0</v>
      </c>
      <c r="O41" s="38">
        <f>'Übersicht Schützen'!O20</f>
        <v>0</v>
      </c>
      <c r="P41" s="38">
        <f>'Übersicht Schützen'!P20</f>
        <v>0</v>
      </c>
      <c r="Q41" s="38">
        <f>'Übersicht Schützen'!Q20</f>
        <v>0</v>
      </c>
      <c r="R41" s="56">
        <f>'Übersicht Schützen'!R20</f>
        <v>0</v>
      </c>
      <c r="S41" s="38">
        <f t="shared" si="5"/>
        <v>0</v>
      </c>
      <c r="T41" s="56">
        <f>'Übersicht Schützen'!U20</f>
        <v>0</v>
      </c>
      <c r="U41" s="38">
        <f t="shared" si="6"/>
        <v>0</v>
      </c>
      <c r="V41" s="38">
        <f t="shared" si="8"/>
        <v>0</v>
      </c>
    </row>
    <row r="42" spans="1:44" s="51" customFormat="1" ht="18" customHeight="1" x14ac:dyDescent="0.25">
      <c r="A42" s="52">
        <v>20</v>
      </c>
      <c r="B42" s="57" t="str">
        <f>'Übersicht Schützen'!A21</f>
        <v>Schütze 13</v>
      </c>
      <c r="C42" s="89" t="str">
        <f>'Übersicht Schützen'!B21</f>
        <v>Börgerwald</v>
      </c>
      <c r="D42" s="58">
        <f>'Übersicht Schützen'!C21</f>
        <v>0</v>
      </c>
      <c r="E42" s="42">
        <f>'Übersicht Schützen'!D21</f>
        <v>0</v>
      </c>
      <c r="F42" s="42">
        <f>'Übersicht Schützen'!E21</f>
        <v>0</v>
      </c>
      <c r="G42" s="42">
        <f>'Übersicht Schützen'!F21</f>
        <v>0</v>
      </c>
      <c r="H42" s="42">
        <f>'Übersicht Schützen'!G21</f>
        <v>0</v>
      </c>
      <c r="I42" s="42">
        <f>'Übersicht Schützen'!H21</f>
        <v>0</v>
      </c>
      <c r="J42" s="59">
        <f>'Übersicht Schützen'!I21</f>
        <v>0</v>
      </c>
      <c r="K42" s="42">
        <f t="shared" si="7"/>
        <v>0</v>
      </c>
      <c r="L42" s="42">
        <f>'Übersicht Schützen'!L21</f>
        <v>0</v>
      </c>
      <c r="M42" s="42">
        <f>'Übersicht Schützen'!M21</f>
        <v>0</v>
      </c>
      <c r="N42" s="42">
        <f>'Übersicht Schützen'!N21</f>
        <v>0</v>
      </c>
      <c r="O42" s="42">
        <f>'Übersicht Schützen'!O21</f>
        <v>0</v>
      </c>
      <c r="P42" s="42">
        <f>'Übersicht Schützen'!P21</f>
        <v>0</v>
      </c>
      <c r="Q42" s="42">
        <f>'Übersicht Schützen'!Q21</f>
        <v>0</v>
      </c>
      <c r="R42" s="59">
        <f>'Übersicht Schützen'!R21</f>
        <v>0</v>
      </c>
      <c r="S42" s="42">
        <f t="shared" si="5"/>
        <v>0</v>
      </c>
      <c r="T42" s="59">
        <f>'Übersicht Schützen'!U21</f>
        <v>0</v>
      </c>
      <c r="U42" s="42">
        <f t="shared" si="6"/>
        <v>0</v>
      </c>
      <c r="V42" s="42">
        <f t="shared" si="8"/>
        <v>0</v>
      </c>
    </row>
    <row r="43" spans="1:44" s="51" customFormat="1" ht="18" customHeight="1" x14ac:dyDescent="0.25">
      <c r="A43" s="50">
        <v>21</v>
      </c>
      <c r="B43" s="54" t="str">
        <f>'Übersicht Schützen'!A22</f>
        <v>Schütze 14</v>
      </c>
      <c r="C43" s="88" t="str">
        <f>'Übersicht Schützen'!B22</f>
        <v>Börgerwald</v>
      </c>
      <c r="D43" s="55">
        <f>'Übersicht Schützen'!C22</f>
        <v>0</v>
      </c>
      <c r="E43" s="38">
        <f>'Übersicht Schützen'!D22</f>
        <v>0</v>
      </c>
      <c r="F43" s="38">
        <f>'Übersicht Schützen'!E22</f>
        <v>0</v>
      </c>
      <c r="G43" s="38">
        <f>'Übersicht Schützen'!F22</f>
        <v>0</v>
      </c>
      <c r="H43" s="38">
        <f>'Übersicht Schützen'!G22</f>
        <v>0</v>
      </c>
      <c r="I43" s="38">
        <f>'Übersicht Schützen'!H22</f>
        <v>0</v>
      </c>
      <c r="J43" s="56">
        <f>'Übersicht Schützen'!I22</f>
        <v>0</v>
      </c>
      <c r="K43" s="38">
        <f t="shared" si="7"/>
        <v>0</v>
      </c>
      <c r="L43" s="38">
        <f>'Übersicht Schützen'!L22</f>
        <v>0</v>
      </c>
      <c r="M43" s="38">
        <f>'Übersicht Schützen'!M22</f>
        <v>0</v>
      </c>
      <c r="N43" s="38">
        <f>'Übersicht Schützen'!N22</f>
        <v>0</v>
      </c>
      <c r="O43" s="38">
        <f>'Übersicht Schützen'!O22</f>
        <v>0</v>
      </c>
      <c r="P43" s="38">
        <f>'Übersicht Schützen'!P22</f>
        <v>0</v>
      </c>
      <c r="Q43" s="38">
        <f>'Übersicht Schützen'!Q22</f>
        <v>0</v>
      </c>
      <c r="R43" s="56">
        <f>'Übersicht Schützen'!R22</f>
        <v>0</v>
      </c>
      <c r="S43" s="38">
        <f t="shared" si="5"/>
        <v>0</v>
      </c>
      <c r="T43" s="56">
        <f>'Übersicht Schützen'!U22</f>
        <v>0</v>
      </c>
      <c r="U43" s="38">
        <f t="shared" si="6"/>
        <v>0</v>
      </c>
      <c r="V43" s="38">
        <f t="shared" si="8"/>
        <v>0</v>
      </c>
    </row>
    <row r="44" spans="1:44" s="51" customFormat="1" ht="18" customHeight="1" x14ac:dyDescent="0.25">
      <c r="A44" s="29">
        <v>22</v>
      </c>
      <c r="B44" s="57" t="str">
        <f>'Übersicht Schützen'!A23</f>
        <v>Schütze 15</v>
      </c>
      <c r="C44" s="89" t="str">
        <f>'Übersicht Schützen'!B23</f>
        <v>Börgerwald</v>
      </c>
      <c r="D44" s="58">
        <f>'Übersicht Schützen'!C23</f>
        <v>0</v>
      </c>
      <c r="E44" s="42">
        <f>'Übersicht Schützen'!D23</f>
        <v>0</v>
      </c>
      <c r="F44" s="42">
        <f>'Übersicht Schützen'!E23</f>
        <v>0</v>
      </c>
      <c r="G44" s="42">
        <f>'Übersicht Schützen'!F23</f>
        <v>0</v>
      </c>
      <c r="H44" s="42">
        <f>'Übersicht Schützen'!G23</f>
        <v>0</v>
      </c>
      <c r="I44" s="42">
        <f>'Übersicht Schützen'!H23</f>
        <v>0</v>
      </c>
      <c r="J44" s="59">
        <f>'Übersicht Schützen'!I23</f>
        <v>0</v>
      </c>
      <c r="K44" s="42">
        <f t="shared" si="7"/>
        <v>0</v>
      </c>
      <c r="L44" s="42">
        <f>'Übersicht Schützen'!L23</f>
        <v>0</v>
      </c>
      <c r="M44" s="42">
        <f>'Übersicht Schützen'!M23</f>
        <v>0</v>
      </c>
      <c r="N44" s="42">
        <f>'Übersicht Schützen'!N23</f>
        <v>0</v>
      </c>
      <c r="O44" s="42">
        <f>'Übersicht Schützen'!O23</f>
        <v>0</v>
      </c>
      <c r="P44" s="42">
        <f>'Übersicht Schützen'!P23</f>
        <v>0</v>
      </c>
      <c r="Q44" s="42">
        <f>'Übersicht Schützen'!Q23</f>
        <v>0</v>
      </c>
      <c r="R44" s="59">
        <f>'Übersicht Schützen'!R23</f>
        <v>0</v>
      </c>
      <c r="S44" s="42">
        <f t="shared" si="5"/>
        <v>0</v>
      </c>
      <c r="T44" s="59">
        <f>'Übersicht Schützen'!U23</f>
        <v>0</v>
      </c>
      <c r="U44" s="42">
        <f t="shared" si="6"/>
        <v>0</v>
      </c>
      <c r="V44" s="42">
        <f t="shared" si="8"/>
        <v>0</v>
      </c>
    </row>
    <row r="45" spans="1:44" s="51" customFormat="1" ht="18" customHeight="1" x14ac:dyDescent="0.25">
      <c r="A45" s="50">
        <v>23</v>
      </c>
      <c r="B45" s="54" t="str">
        <f>'Übersicht Schützen'!A24</f>
        <v>Schütze 19</v>
      </c>
      <c r="C45" s="88" t="str">
        <f>'Übersicht Schützen'!B24</f>
        <v>Börgermoor</v>
      </c>
      <c r="D45" s="55">
        <f>'Übersicht Schützen'!C24</f>
        <v>0</v>
      </c>
      <c r="E45" s="38">
        <f>'Übersicht Schützen'!D24</f>
        <v>0</v>
      </c>
      <c r="F45" s="38">
        <f>'Übersicht Schützen'!E24</f>
        <v>0</v>
      </c>
      <c r="G45" s="38">
        <f>'Übersicht Schützen'!F24</f>
        <v>0</v>
      </c>
      <c r="H45" s="38">
        <f>'Übersicht Schützen'!G24</f>
        <v>0</v>
      </c>
      <c r="I45" s="38">
        <f>'Übersicht Schützen'!H24</f>
        <v>0</v>
      </c>
      <c r="J45" s="56">
        <f>'Übersicht Schützen'!I24</f>
        <v>0</v>
      </c>
      <c r="K45" s="38">
        <f t="shared" si="7"/>
        <v>0</v>
      </c>
      <c r="L45" s="38">
        <f>'Übersicht Schützen'!L24</f>
        <v>0</v>
      </c>
      <c r="M45" s="38">
        <f>'Übersicht Schützen'!M24</f>
        <v>0</v>
      </c>
      <c r="N45" s="38">
        <f>'Übersicht Schützen'!N24</f>
        <v>0</v>
      </c>
      <c r="O45" s="38">
        <f>'Übersicht Schützen'!O24</f>
        <v>0</v>
      </c>
      <c r="P45" s="38">
        <f>'Übersicht Schützen'!P24</f>
        <v>0</v>
      </c>
      <c r="Q45" s="38">
        <f>'Übersicht Schützen'!Q24</f>
        <v>0</v>
      </c>
      <c r="R45" s="56">
        <f>'Übersicht Schützen'!R24</f>
        <v>0</v>
      </c>
      <c r="S45" s="38">
        <f t="shared" si="5"/>
        <v>0</v>
      </c>
      <c r="T45" s="56">
        <f>'Übersicht Schützen'!U24</f>
        <v>0</v>
      </c>
      <c r="U45" s="38">
        <f t="shared" si="6"/>
        <v>0</v>
      </c>
      <c r="V45" s="38">
        <f t="shared" si="8"/>
        <v>0</v>
      </c>
    </row>
    <row r="46" spans="1:44" s="51" customFormat="1" ht="18" customHeight="1" x14ac:dyDescent="0.25">
      <c r="A46" s="52">
        <v>24</v>
      </c>
      <c r="B46" s="57" t="str">
        <f>'Übersicht Schützen'!A25</f>
        <v>Schütze 20</v>
      </c>
      <c r="C46" s="89" t="str">
        <f>'Übersicht Schützen'!B25</f>
        <v>Börgermoor</v>
      </c>
      <c r="D46" s="58">
        <f>'Übersicht Schützen'!C25</f>
        <v>0</v>
      </c>
      <c r="E46" s="42">
        <f>'Übersicht Schützen'!D25</f>
        <v>0</v>
      </c>
      <c r="F46" s="42">
        <f>'Übersicht Schützen'!E25</f>
        <v>0</v>
      </c>
      <c r="G46" s="42">
        <f>'Übersicht Schützen'!F25</f>
        <v>0</v>
      </c>
      <c r="H46" s="42">
        <f>'Übersicht Schützen'!G25</f>
        <v>0</v>
      </c>
      <c r="I46" s="42">
        <f>'Übersicht Schützen'!H25</f>
        <v>0</v>
      </c>
      <c r="J46" s="59">
        <f>'Übersicht Schützen'!I25</f>
        <v>0</v>
      </c>
      <c r="K46" s="42">
        <f t="shared" si="7"/>
        <v>0</v>
      </c>
      <c r="L46" s="42">
        <f>'Übersicht Schützen'!L25</f>
        <v>0</v>
      </c>
      <c r="M46" s="42">
        <f>'Übersicht Schützen'!M25</f>
        <v>0</v>
      </c>
      <c r="N46" s="42">
        <f>'Übersicht Schützen'!N25</f>
        <v>0</v>
      </c>
      <c r="O46" s="42">
        <f>'Übersicht Schützen'!O25</f>
        <v>0</v>
      </c>
      <c r="P46" s="42">
        <f>'Übersicht Schützen'!P25</f>
        <v>0</v>
      </c>
      <c r="Q46" s="42">
        <f>'Übersicht Schützen'!Q25</f>
        <v>0</v>
      </c>
      <c r="R46" s="59">
        <f>'Übersicht Schützen'!R25</f>
        <v>0</v>
      </c>
      <c r="S46" s="42">
        <f t="shared" si="5"/>
        <v>0</v>
      </c>
      <c r="T46" s="59">
        <f>'Übersicht Schützen'!U25</f>
        <v>0</v>
      </c>
      <c r="U46" s="42">
        <f t="shared" si="6"/>
        <v>0</v>
      </c>
      <c r="V46" s="42">
        <f t="shared" si="8"/>
        <v>0</v>
      </c>
    </row>
    <row r="47" spans="1:44" s="51" customFormat="1" ht="18" customHeight="1" x14ac:dyDescent="0.25">
      <c r="A47" s="43">
        <v>25</v>
      </c>
      <c r="B47" s="54" t="str">
        <f>'Übersicht Schützen'!A26</f>
        <v>Schütze 23</v>
      </c>
      <c r="C47" s="88" t="str">
        <f>'Übersicht Schützen'!B26</f>
        <v>Spahnharrenstätte</v>
      </c>
      <c r="D47" s="55">
        <f>'Übersicht Schützen'!C26</f>
        <v>0</v>
      </c>
      <c r="E47" s="38">
        <f>'Übersicht Schützen'!D26</f>
        <v>0</v>
      </c>
      <c r="F47" s="38">
        <f>'Übersicht Schützen'!E26</f>
        <v>0</v>
      </c>
      <c r="G47" s="38">
        <f>'Übersicht Schützen'!F26</f>
        <v>0</v>
      </c>
      <c r="H47" s="38">
        <f>'Übersicht Schützen'!G26</f>
        <v>0</v>
      </c>
      <c r="I47" s="38">
        <f>'Übersicht Schützen'!H26</f>
        <v>0</v>
      </c>
      <c r="J47" s="56">
        <f>'Übersicht Schützen'!I26</f>
        <v>0</v>
      </c>
      <c r="K47" s="38">
        <f t="shared" si="7"/>
        <v>0</v>
      </c>
      <c r="L47" s="38">
        <f>'Übersicht Schützen'!L26</f>
        <v>0</v>
      </c>
      <c r="M47" s="38">
        <f>'Übersicht Schützen'!M26</f>
        <v>0</v>
      </c>
      <c r="N47" s="38">
        <f>'Übersicht Schützen'!N26</f>
        <v>0</v>
      </c>
      <c r="O47" s="38">
        <f>'Übersicht Schützen'!O26</f>
        <v>0</v>
      </c>
      <c r="P47" s="38">
        <f>'Übersicht Schützen'!P26</f>
        <v>0</v>
      </c>
      <c r="Q47" s="38">
        <f>'Übersicht Schützen'!Q26</f>
        <v>0</v>
      </c>
      <c r="R47" s="56">
        <f>'Übersicht Schützen'!R26</f>
        <v>0</v>
      </c>
      <c r="S47" s="38">
        <f t="shared" si="5"/>
        <v>0</v>
      </c>
      <c r="T47" s="56">
        <f>'Übersicht Schützen'!U26</f>
        <v>0</v>
      </c>
      <c r="U47" s="38">
        <f t="shared" si="6"/>
        <v>0</v>
      </c>
      <c r="V47" s="38">
        <f t="shared" si="8"/>
        <v>0</v>
      </c>
    </row>
    <row r="48" spans="1:44" s="51" customFormat="1" ht="18" customHeight="1" x14ac:dyDescent="0.25">
      <c r="A48" s="29">
        <v>26</v>
      </c>
      <c r="B48" s="57" t="str">
        <f>'Übersicht Schützen'!A27</f>
        <v>Schütze 24</v>
      </c>
      <c r="C48" s="89" t="str">
        <f>'Übersicht Schützen'!B27</f>
        <v>Spahnharrenstätte</v>
      </c>
      <c r="D48" s="58">
        <f>'Übersicht Schützen'!C27</f>
        <v>0</v>
      </c>
      <c r="E48" s="42">
        <f>'Übersicht Schützen'!D27</f>
        <v>0</v>
      </c>
      <c r="F48" s="42">
        <f>'Übersicht Schützen'!E27</f>
        <v>0</v>
      </c>
      <c r="G48" s="42">
        <f>'Übersicht Schützen'!F27</f>
        <v>0</v>
      </c>
      <c r="H48" s="42">
        <f>'Übersicht Schützen'!G27</f>
        <v>0</v>
      </c>
      <c r="I48" s="42">
        <f>'Übersicht Schützen'!H27</f>
        <v>0</v>
      </c>
      <c r="J48" s="59">
        <f>'Übersicht Schützen'!I27</f>
        <v>0</v>
      </c>
      <c r="K48" s="42">
        <f t="shared" si="7"/>
        <v>0</v>
      </c>
      <c r="L48" s="42">
        <f>'Übersicht Schützen'!L27</f>
        <v>0</v>
      </c>
      <c r="M48" s="42">
        <f>'Übersicht Schützen'!M27</f>
        <v>0</v>
      </c>
      <c r="N48" s="42">
        <f>'Übersicht Schützen'!N27</f>
        <v>0</v>
      </c>
      <c r="O48" s="42">
        <f>'Übersicht Schützen'!O27</f>
        <v>0</v>
      </c>
      <c r="P48" s="42">
        <f>'Übersicht Schützen'!P27</f>
        <v>0</v>
      </c>
      <c r="Q48" s="42">
        <f>'Übersicht Schützen'!Q27</f>
        <v>0</v>
      </c>
      <c r="R48" s="59">
        <f>'Übersicht Schützen'!R27</f>
        <v>0</v>
      </c>
      <c r="S48" s="42">
        <f t="shared" si="5"/>
        <v>0</v>
      </c>
      <c r="T48" s="59">
        <f>'Übersicht Schützen'!U27</f>
        <v>0</v>
      </c>
      <c r="U48" s="42">
        <f t="shared" si="6"/>
        <v>0</v>
      </c>
      <c r="V48" s="42">
        <f t="shared" si="8"/>
        <v>0</v>
      </c>
    </row>
    <row r="49" spans="1:22" s="51" customFormat="1" ht="18" customHeight="1" x14ac:dyDescent="0.25">
      <c r="A49" s="50">
        <v>27</v>
      </c>
      <c r="B49" s="54" t="str">
        <f>'Übersicht Schützen'!A28</f>
        <v>Schütze 25</v>
      </c>
      <c r="C49" s="88" t="str">
        <f>'Übersicht Schützen'!B28</f>
        <v>Spahnharrenstätte</v>
      </c>
      <c r="D49" s="55">
        <f>'Übersicht Schützen'!C28</f>
        <v>0</v>
      </c>
      <c r="E49" s="38">
        <f>'Übersicht Schützen'!D28</f>
        <v>0</v>
      </c>
      <c r="F49" s="38">
        <f>'Übersicht Schützen'!E28</f>
        <v>0</v>
      </c>
      <c r="G49" s="38">
        <f>'Übersicht Schützen'!F28</f>
        <v>0</v>
      </c>
      <c r="H49" s="38">
        <f>'Übersicht Schützen'!G28</f>
        <v>0</v>
      </c>
      <c r="I49" s="38">
        <f>'Übersicht Schützen'!H28</f>
        <v>0</v>
      </c>
      <c r="J49" s="56">
        <f>'Übersicht Schützen'!I28</f>
        <v>0</v>
      </c>
      <c r="K49" s="38">
        <f t="shared" si="7"/>
        <v>0</v>
      </c>
      <c r="L49" s="38">
        <f>'Übersicht Schützen'!L28</f>
        <v>0</v>
      </c>
      <c r="M49" s="38">
        <f>'Übersicht Schützen'!M28</f>
        <v>0</v>
      </c>
      <c r="N49" s="38">
        <f>'Übersicht Schützen'!N28</f>
        <v>0</v>
      </c>
      <c r="O49" s="38">
        <f>'Übersicht Schützen'!O28</f>
        <v>0</v>
      </c>
      <c r="P49" s="38">
        <f>'Übersicht Schützen'!P28</f>
        <v>0</v>
      </c>
      <c r="Q49" s="38">
        <f>'Übersicht Schützen'!Q28</f>
        <v>0</v>
      </c>
      <c r="R49" s="56">
        <f>'Übersicht Schützen'!R28</f>
        <v>0</v>
      </c>
      <c r="S49" s="38">
        <f t="shared" si="5"/>
        <v>0</v>
      </c>
      <c r="T49" s="56">
        <f>'Übersicht Schützen'!U28</f>
        <v>0</v>
      </c>
      <c r="U49" s="38">
        <f t="shared" si="6"/>
        <v>0</v>
      </c>
      <c r="V49" s="38">
        <f t="shared" si="8"/>
        <v>0</v>
      </c>
    </row>
    <row r="50" spans="1:22" s="51" customFormat="1" ht="18" customHeight="1" x14ac:dyDescent="0.25">
      <c r="A50" s="29">
        <v>28</v>
      </c>
      <c r="B50" s="57" t="str">
        <f>'Übersicht Schützen'!A29</f>
        <v>Schütze 27</v>
      </c>
      <c r="C50" s="89" t="str">
        <f>'Übersicht Schützen'!B29</f>
        <v>Lorup</v>
      </c>
      <c r="D50" s="58">
        <f>'Übersicht Schützen'!C29</f>
        <v>0</v>
      </c>
      <c r="E50" s="42">
        <f>'Übersicht Schützen'!D29</f>
        <v>0</v>
      </c>
      <c r="F50" s="42">
        <f>'Übersicht Schützen'!E29</f>
        <v>0</v>
      </c>
      <c r="G50" s="42">
        <f>'Übersicht Schützen'!F29</f>
        <v>0</v>
      </c>
      <c r="H50" s="42">
        <f>'Übersicht Schützen'!G29</f>
        <v>0</v>
      </c>
      <c r="I50" s="42">
        <f>'Übersicht Schützen'!H29</f>
        <v>0</v>
      </c>
      <c r="J50" s="59">
        <f>'Übersicht Schützen'!I29</f>
        <v>0</v>
      </c>
      <c r="K50" s="42">
        <f t="shared" si="7"/>
        <v>0</v>
      </c>
      <c r="L50" s="42">
        <f>'Übersicht Schützen'!L29</f>
        <v>0</v>
      </c>
      <c r="M50" s="42">
        <f>'Übersicht Schützen'!M29</f>
        <v>0</v>
      </c>
      <c r="N50" s="42">
        <f>'Übersicht Schützen'!N29</f>
        <v>0</v>
      </c>
      <c r="O50" s="42">
        <f>'Übersicht Schützen'!O29</f>
        <v>0</v>
      </c>
      <c r="P50" s="42">
        <f>'Übersicht Schützen'!P29</f>
        <v>0</v>
      </c>
      <c r="Q50" s="42">
        <f>'Übersicht Schützen'!Q29</f>
        <v>0</v>
      </c>
      <c r="R50" s="59">
        <f>'Übersicht Schützen'!R29</f>
        <v>0</v>
      </c>
      <c r="S50" s="42">
        <f t="shared" si="5"/>
        <v>0</v>
      </c>
      <c r="T50" s="59">
        <f>'Übersicht Schützen'!U29</f>
        <v>0</v>
      </c>
      <c r="U50" s="42">
        <f t="shared" si="6"/>
        <v>0</v>
      </c>
      <c r="V50" s="42">
        <f t="shared" si="8"/>
        <v>0</v>
      </c>
    </row>
    <row r="51" spans="1:22" s="51" customFormat="1" ht="18" customHeight="1" x14ac:dyDescent="0.25">
      <c r="A51" s="50">
        <v>29</v>
      </c>
      <c r="B51" s="54" t="str">
        <f>'Übersicht Schützen'!A30</f>
        <v>Schütze 28</v>
      </c>
      <c r="C51" s="88" t="str">
        <f>'Übersicht Schützen'!B30</f>
        <v>Lorup</v>
      </c>
      <c r="D51" s="55">
        <f>'Übersicht Schützen'!C30</f>
        <v>0</v>
      </c>
      <c r="E51" s="38">
        <f>'Übersicht Schützen'!D30</f>
        <v>0</v>
      </c>
      <c r="F51" s="38">
        <f>'Übersicht Schützen'!E30</f>
        <v>0</v>
      </c>
      <c r="G51" s="38">
        <f>'Übersicht Schützen'!F30</f>
        <v>0</v>
      </c>
      <c r="H51" s="38">
        <f>'Übersicht Schützen'!G30</f>
        <v>0</v>
      </c>
      <c r="I51" s="38">
        <f>'Übersicht Schützen'!H30</f>
        <v>0</v>
      </c>
      <c r="J51" s="56">
        <f>'Übersicht Schützen'!I30</f>
        <v>0</v>
      </c>
      <c r="K51" s="38">
        <f t="shared" si="7"/>
        <v>0</v>
      </c>
      <c r="L51" s="38">
        <f>'Übersicht Schützen'!L30</f>
        <v>0</v>
      </c>
      <c r="M51" s="38">
        <f>'Übersicht Schützen'!M30</f>
        <v>0</v>
      </c>
      <c r="N51" s="38">
        <f>'Übersicht Schützen'!N30</f>
        <v>0</v>
      </c>
      <c r="O51" s="38">
        <f>'Übersicht Schützen'!O30</f>
        <v>0</v>
      </c>
      <c r="P51" s="38">
        <f>'Übersicht Schützen'!P30</f>
        <v>0</v>
      </c>
      <c r="Q51" s="38">
        <f>'Übersicht Schützen'!Q30</f>
        <v>0</v>
      </c>
      <c r="R51" s="56">
        <f>'Übersicht Schützen'!R30</f>
        <v>0</v>
      </c>
      <c r="S51" s="38">
        <f t="shared" si="5"/>
        <v>0</v>
      </c>
      <c r="T51" s="56">
        <f>'Übersicht Schützen'!U30</f>
        <v>0</v>
      </c>
      <c r="U51" s="38">
        <f t="shared" si="6"/>
        <v>0</v>
      </c>
      <c r="V51" s="38">
        <v>0</v>
      </c>
    </row>
    <row r="52" spans="1:22" s="51" customFormat="1" ht="18" customHeight="1" x14ac:dyDescent="0.25">
      <c r="A52" s="29">
        <v>30</v>
      </c>
      <c r="B52" s="57" t="str">
        <f>'Übersicht Schützen'!A31</f>
        <v>Schütze 29</v>
      </c>
      <c r="C52" s="89" t="str">
        <f>'Übersicht Schützen'!B31</f>
        <v>Lorup</v>
      </c>
      <c r="D52" s="58">
        <f>'Übersicht Schützen'!C31</f>
        <v>0</v>
      </c>
      <c r="E52" s="42">
        <f>'Übersicht Schützen'!D31</f>
        <v>0</v>
      </c>
      <c r="F52" s="42">
        <f>'Übersicht Schützen'!E31</f>
        <v>0</v>
      </c>
      <c r="G52" s="42">
        <f>'Übersicht Schützen'!F31</f>
        <v>0</v>
      </c>
      <c r="H52" s="42">
        <f>'Übersicht Schützen'!G31</f>
        <v>0</v>
      </c>
      <c r="I52" s="42">
        <f>'Übersicht Schützen'!H31</f>
        <v>0</v>
      </c>
      <c r="J52" s="59">
        <f>'Übersicht Schützen'!I31</f>
        <v>0</v>
      </c>
      <c r="K52" s="42">
        <f t="shared" si="7"/>
        <v>0</v>
      </c>
      <c r="L52" s="42">
        <f>'Übersicht Schützen'!L31</f>
        <v>0</v>
      </c>
      <c r="M52" s="42">
        <f>'Übersicht Schützen'!M31</f>
        <v>0</v>
      </c>
      <c r="N52" s="42">
        <f>'Übersicht Schützen'!N31</f>
        <v>0</v>
      </c>
      <c r="O52" s="42">
        <f>'Übersicht Schützen'!O31</f>
        <v>0</v>
      </c>
      <c r="P52" s="42">
        <f>'Übersicht Schützen'!P31</f>
        <v>0</v>
      </c>
      <c r="Q52" s="42">
        <f>'Übersicht Schützen'!Q31</f>
        <v>0</v>
      </c>
      <c r="R52" s="59">
        <f>'Übersicht Schützen'!R31</f>
        <v>0</v>
      </c>
      <c r="S52" s="42">
        <f t="shared" si="5"/>
        <v>0</v>
      </c>
      <c r="T52" s="59">
        <f>'Übersicht Schützen'!U31</f>
        <v>0</v>
      </c>
      <c r="U52" s="42">
        <f t="shared" si="6"/>
        <v>0</v>
      </c>
      <c r="V52" s="42">
        <f t="shared" si="8"/>
        <v>0</v>
      </c>
    </row>
    <row r="53" spans="1:22" s="51" customFormat="1" ht="18" customHeight="1" x14ac:dyDescent="0.25">
      <c r="A53" s="50">
        <v>31</v>
      </c>
      <c r="B53" s="54" t="str">
        <f>'Übersicht Schützen'!A32</f>
        <v>Schütze 30</v>
      </c>
      <c r="C53" s="88" t="str">
        <f>'Übersicht Schützen'!B32</f>
        <v>Lorup</v>
      </c>
      <c r="D53" s="55">
        <f>'Übersicht Schützen'!C32</f>
        <v>0</v>
      </c>
      <c r="E53" s="38">
        <f>'Übersicht Schützen'!D32</f>
        <v>0</v>
      </c>
      <c r="F53" s="38">
        <f>'Übersicht Schützen'!E32</f>
        <v>0</v>
      </c>
      <c r="G53" s="38">
        <f>'Übersicht Schützen'!F32</f>
        <v>0</v>
      </c>
      <c r="H53" s="38">
        <f>'Übersicht Schützen'!G32</f>
        <v>0</v>
      </c>
      <c r="I53" s="38">
        <f>'Übersicht Schützen'!H32</f>
        <v>0</v>
      </c>
      <c r="J53" s="56">
        <f>'Übersicht Schützen'!I32</f>
        <v>0</v>
      </c>
      <c r="K53" s="38">
        <f t="shared" si="7"/>
        <v>0</v>
      </c>
      <c r="L53" s="38">
        <f>'Übersicht Schützen'!L32</f>
        <v>0</v>
      </c>
      <c r="M53" s="38">
        <f>'Übersicht Schützen'!M32</f>
        <v>0</v>
      </c>
      <c r="N53" s="38">
        <f>'Übersicht Schützen'!N32</f>
        <v>0</v>
      </c>
      <c r="O53" s="38">
        <f>'Übersicht Schützen'!O32</f>
        <v>0</v>
      </c>
      <c r="P53" s="38">
        <f>'Übersicht Schützen'!P32</f>
        <v>0</v>
      </c>
      <c r="Q53" s="38">
        <f>'Übersicht Schützen'!Q32</f>
        <v>0</v>
      </c>
      <c r="R53" s="56">
        <f>'Übersicht Schützen'!R32</f>
        <v>0</v>
      </c>
      <c r="S53" s="38">
        <f t="shared" si="5"/>
        <v>0</v>
      </c>
      <c r="T53" s="56">
        <f>'Übersicht Schützen'!U32</f>
        <v>0</v>
      </c>
      <c r="U53" s="38">
        <f t="shared" si="6"/>
        <v>0</v>
      </c>
      <c r="V53" s="38">
        <f t="shared" ref="V53:V56" si="9">(U52-U53)*-1</f>
        <v>0</v>
      </c>
    </row>
    <row r="54" spans="1:22" s="51" customFormat="1" ht="18" customHeight="1" x14ac:dyDescent="0.25">
      <c r="A54" s="29">
        <v>32</v>
      </c>
      <c r="B54" s="57" t="str">
        <f>'Übersicht Schützen'!A33</f>
        <v>Schütze 32</v>
      </c>
      <c r="C54" s="89" t="str">
        <f>'Übersicht Schützen'!B33</f>
        <v>Lahn</v>
      </c>
      <c r="D54" s="58">
        <f>'Übersicht Schützen'!C33</f>
        <v>0</v>
      </c>
      <c r="E54" s="42">
        <f>'Übersicht Schützen'!D33</f>
        <v>0</v>
      </c>
      <c r="F54" s="42">
        <f>'Übersicht Schützen'!E33</f>
        <v>0</v>
      </c>
      <c r="G54" s="42">
        <f>'Übersicht Schützen'!F33</f>
        <v>0</v>
      </c>
      <c r="H54" s="42">
        <f>'Übersicht Schützen'!G33</f>
        <v>0</v>
      </c>
      <c r="I54" s="42">
        <f>'Übersicht Schützen'!H33</f>
        <v>0</v>
      </c>
      <c r="J54" s="59">
        <f>'Übersicht Schützen'!I33</f>
        <v>0</v>
      </c>
      <c r="K54" s="42">
        <f t="shared" si="7"/>
        <v>0</v>
      </c>
      <c r="L54" s="42">
        <f>'Übersicht Schützen'!L33</f>
        <v>0</v>
      </c>
      <c r="M54" s="42">
        <f>'Übersicht Schützen'!M33</f>
        <v>0</v>
      </c>
      <c r="N54" s="42">
        <f>'Übersicht Schützen'!N33</f>
        <v>0</v>
      </c>
      <c r="O54" s="42">
        <f>'Übersicht Schützen'!O33</f>
        <v>0</v>
      </c>
      <c r="P54" s="42">
        <f>'Übersicht Schützen'!P33</f>
        <v>0</v>
      </c>
      <c r="Q54" s="42">
        <f>'Übersicht Schützen'!Q33</f>
        <v>0</v>
      </c>
      <c r="R54" s="59">
        <f>'Übersicht Schützen'!R33</f>
        <v>0</v>
      </c>
      <c r="S54" s="42">
        <f t="shared" si="5"/>
        <v>0</v>
      </c>
      <c r="T54" s="59">
        <f>'Übersicht Schützen'!U33</f>
        <v>0</v>
      </c>
      <c r="U54" s="42">
        <f t="shared" si="6"/>
        <v>0</v>
      </c>
      <c r="V54" s="42">
        <f t="shared" si="9"/>
        <v>0</v>
      </c>
    </row>
    <row r="55" spans="1:22" s="51" customFormat="1" ht="18" customHeight="1" x14ac:dyDescent="0.25">
      <c r="A55" s="50">
        <v>33</v>
      </c>
      <c r="B55" s="54" t="str">
        <f>'Übersicht Schützen'!A34</f>
        <v>Schütze 33</v>
      </c>
      <c r="C55" s="88" t="str">
        <f>'Übersicht Schützen'!B34</f>
        <v>Lahn</v>
      </c>
      <c r="D55" s="55">
        <f>'Übersicht Schützen'!C34</f>
        <v>0</v>
      </c>
      <c r="E55" s="38">
        <f>'Übersicht Schützen'!D34</f>
        <v>0</v>
      </c>
      <c r="F55" s="38">
        <f>'Übersicht Schützen'!E34</f>
        <v>0</v>
      </c>
      <c r="G55" s="38">
        <f>'Übersicht Schützen'!F34</f>
        <v>0</v>
      </c>
      <c r="H55" s="38">
        <f>'Übersicht Schützen'!G34</f>
        <v>0</v>
      </c>
      <c r="I55" s="38">
        <f>'Übersicht Schützen'!H34</f>
        <v>0</v>
      </c>
      <c r="J55" s="56">
        <f>'Übersicht Schützen'!I34</f>
        <v>0</v>
      </c>
      <c r="K55" s="38">
        <f t="shared" si="7"/>
        <v>0</v>
      </c>
      <c r="L55" s="38">
        <f>'Übersicht Schützen'!L34</f>
        <v>0</v>
      </c>
      <c r="M55" s="38">
        <f>'Übersicht Schützen'!M34</f>
        <v>0</v>
      </c>
      <c r="N55" s="38">
        <f>'Übersicht Schützen'!N34</f>
        <v>0</v>
      </c>
      <c r="O55" s="38">
        <f>'Übersicht Schützen'!O34</f>
        <v>0</v>
      </c>
      <c r="P55" s="38">
        <f>'Übersicht Schützen'!P34</f>
        <v>0</v>
      </c>
      <c r="Q55" s="38">
        <f>'Übersicht Schützen'!Q34</f>
        <v>0</v>
      </c>
      <c r="R55" s="56">
        <f>'Übersicht Schützen'!R34</f>
        <v>0</v>
      </c>
      <c r="S55" s="38">
        <f t="shared" si="5"/>
        <v>0</v>
      </c>
      <c r="T55" s="56">
        <f>'Übersicht Schützen'!U34</f>
        <v>0</v>
      </c>
      <c r="U55" s="38">
        <f t="shared" si="6"/>
        <v>0</v>
      </c>
      <c r="V55" s="38">
        <f t="shared" si="9"/>
        <v>0</v>
      </c>
    </row>
    <row r="56" spans="1:22" s="51" customFormat="1" ht="18" customHeight="1" x14ac:dyDescent="0.25">
      <c r="A56" s="29">
        <v>34</v>
      </c>
      <c r="B56" s="57" t="str">
        <f>'Übersicht Schützen'!A35</f>
        <v>Schütze 34</v>
      </c>
      <c r="C56" s="89" t="str">
        <f>'Übersicht Schützen'!B35</f>
        <v>Lahn</v>
      </c>
      <c r="D56" s="58">
        <f>'Übersicht Schützen'!C35</f>
        <v>0</v>
      </c>
      <c r="E56" s="42">
        <f>'Übersicht Schützen'!D35</f>
        <v>0</v>
      </c>
      <c r="F56" s="42">
        <f>'Übersicht Schützen'!E35</f>
        <v>0</v>
      </c>
      <c r="G56" s="42">
        <f>'Übersicht Schützen'!F35</f>
        <v>0</v>
      </c>
      <c r="H56" s="42">
        <f>'Übersicht Schützen'!G35</f>
        <v>0</v>
      </c>
      <c r="I56" s="42">
        <f>'Übersicht Schützen'!H35</f>
        <v>0</v>
      </c>
      <c r="J56" s="59">
        <f>'Übersicht Schützen'!I35</f>
        <v>0</v>
      </c>
      <c r="K56" s="42">
        <f t="shared" si="7"/>
        <v>0</v>
      </c>
      <c r="L56" s="42">
        <f>'Übersicht Schützen'!L35</f>
        <v>0</v>
      </c>
      <c r="M56" s="42">
        <f>'Übersicht Schützen'!M35</f>
        <v>0</v>
      </c>
      <c r="N56" s="42">
        <f>'Übersicht Schützen'!N35</f>
        <v>0</v>
      </c>
      <c r="O56" s="42">
        <f>'Übersicht Schützen'!O35</f>
        <v>0</v>
      </c>
      <c r="P56" s="42">
        <f>'Übersicht Schützen'!P35</f>
        <v>0</v>
      </c>
      <c r="Q56" s="42">
        <f>'Übersicht Schützen'!Q35</f>
        <v>0</v>
      </c>
      <c r="R56" s="59">
        <f>'Übersicht Schützen'!R35</f>
        <v>0</v>
      </c>
      <c r="S56" s="42">
        <f t="shared" si="5"/>
        <v>0</v>
      </c>
      <c r="T56" s="59">
        <f>'Übersicht Schützen'!U35</f>
        <v>0</v>
      </c>
      <c r="U56" s="42">
        <f t="shared" si="6"/>
        <v>0</v>
      </c>
      <c r="V56" s="42">
        <f t="shared" si="9"/>
        <v>0</v>
      </c>
    </row>
    <row r="57" spans="1:22" s="51" customFormat="1" ht="18" customHeight="1" x14ac:dyDescent="0.25">
      <c r="A57" s="50">
        <v>35</v>
      </c>
      <c r="B57" s="54" t="str">
        <f>'Übersicht Schützen'!A36</f>
        <v>Schütze 35</v>
      </c>
      <c r="C57" s="88" t="str">
        <f>'Übersicht Schützen'!B36</f>
        <v>Lahn</v>
      </c>
      <c r="D57" s="55">
        <f>'Übersicht Schützen'!C36</f>
        <v>0</v>
      </c>
      <c r="E57" s="38">
        <f>'Übersicht Schützen'!D36</f>
        <v>0</v>
      </c>
      <c r="F57" s="38">
        <f>'Übersicht Schützen'!E36</f>
        <v>0</v>
      </c>
      <c r="G57" s="38">
        <f>'Übersicht Schützen'!F36</f>
        <v>0</v>
      </c>
      <c r="H57" s="38">
        <f>'Übersicht Schützen'!G36</f>
        <v>0</v>
      </c>
      <c r="I57" s="38">
        <f>'Übersicht Schützen'!H36</f>
        <v>0</v>
      </c>
      <c r="J57" s="56">
        <f>'Übersicht Schützen'!I36</f>
        <v>0</v>
      </c>
      <c r="K57" s="38">
        <f t="shared" si="7"/>
        <v>0</v>
      </c>
      <c r="L57" s="38">
        <f>'Übersicht Schützen'!L36</f>
        <v>0</v>
      </c>
      <c r="M57" s="38">
        <f>'Übersicht Schützen'!M36</f>
        <v>0</v>
      </c>
      <c r="N57" s="38">
        <f>'Übersicht Schützen'!N36</f>
        <v>0</v>
      </c>
      <c r="O57" s="38">
        <f>'Übersicht Schützen'!O36</f>
        <v>0</v>
      </c>
      <c r="P57" s="38">
        <f>'Übersicht Schützen'!P36</f>
        <v>0</v>
      </c>
      <c r="Q57" s="38">
        <f>'Übersicht Schützen'!Q36</f>
        <v>0</v>
      </c>
      <c r="R57" s="56">
        <f>'Übersicht Schützen'!R36</f>
        <v>0</v>
      </c>
      <c r="S57" s="38">
        <f t="shared" si="5"/>
        <v>0</v>
      </c>
      <c r="T57" s="56">
        <f>'Übersicht Schützen'!U36</f>
        <v>0</v>
      </c>
      <c r="U57" s="38">
        <f t="shared" si="6"/>
        <v>0</v>
      </c>
      <c r="V57" s="38">
        <f t="shared" ref="V57:V58" si="10">(U56-U57)*-1</f>
        <v>0</v>
      </c>
    </row>
    <row r="58" spans="1:22" s="51" customFormat="1" ht="18" customHeight="1" x14ac:dyDescent="0.25">
      <c r="A58" s="29">
        <v>36</v>
      </c>
      <c r="B58" s="57" t="str">
        <f>'Übersicht Schützen'!A37</f>
        <v>Schütze 36</v>
      </c>
      <c r="C58" s="89" t="str">
        <f>'Übersicht Schützen'!B37</f>
        <v>Verein VIII</v>
      </c>
      <c r="D58" s="58">
        <f>'Übersicht Schützen'!C37</f>
        <v>0</v>
      </c>
      <c r="E58" s="42">
        <f>'Übersicht Schützen'!D37</f>
        <v>0</v>
      </c>
      <c r="F58" s="42">
        <f>'Übersicht Schützen'!E37</f>
        <v>0</v>
      </c>
      <c r="G58" s="42">
        <f>'Übersicht Schützen'!F37</f>
        <v>0</v>
      </c>
      <c r="H58" s="42">
        <f>'Übersicht Schützen'!G37</f>
        <v>0</v>
      </c>
      <c r="I58" s="42">
        <f>'Übersicht Schützen'!H37</f>
        <v>0</v>
      </c>
      <c r="J58" s="59">
        <f>'Übersicht Schützen'!I37</f>
        <v>0</v>
      </c>
      <c r="K58" s="42">
        <f t="shared" si="7"/>
        <v>0</v>
      </c>
      <c r="L58" s="42">
        <f>'Übersicht Schützen'!L37</f>
        <v>0</v>
      </c>
      <c r="M58" s="42">
        <f>'Übersicht Schützen'!M37</f>
        <v>0</v>
      </c>
      <c r="N58" s="42">
        <f>'Übersicht Schützen'!N37</f>
        <v>0</v>
      </c>
      <c r="O58" s="42">
        <f>'Übersicht Schützen'!O37</f>
        <v>0</v>
      </c>
      <c r="P58" s="42">
        <f>'Übersicht Schützen'!P37</f>
        <v>0</v>
      </c>
      <c r="Q58" s="42">
        <f>'Übersicht Schützen'!Q37</f>
        <v>0</v>
      </c>
      <c r="R58" s="59">
        <f>'Übersicht Schützen'!R37</f>
        <v>0</v>
      </c>
      <c r="S58" s="42">
        <f t="shared" si="5"/>
        <v>0</v>
      </c>
      <c r="T58" s="59">
        <f>'Übersicht Schützen'!U37</f>
        <v>0</v>
      </c>
      <c r="U58" s="42">
        <f t="shared" si="6"/>
        <v>0</v>
      </c>
      <c r="V58" s="42">
        <f t="shared" si="10"/>
        <v>0</v>
      </c>
    </row>
    <row r="59" spans="1:22" s="51" customFormat="1" ht="18" customHeight="1" x14ac:dyDescent="0.25">
      <c r="A59" s="50">
        <v>37</v>
      </c>
      <c r="B59" s="54" t="str">
        <f>'Übersicht Schützen'!A38</f>
        <v>Schütze 37</v>
      </c>
      <c r="C59" s="88" t="str">
        <f>'Übersicht Schützen'!B38</f>
        <v>Verein VIII</v>
      </c>
      <c r="D59" s="55">
        <f>'Übersicht Schützen'!C38</f>
        <v>0</v>
      </c>
      <c r="E59" s="38">
        <f>'Übersicht Schützen'!D38</f>
        <v>0</v>
      </c>
      <c r="F59" s="38">
        <f>'Übersicht Schützen'!E38</f>
        <v>0</v>
      </c>
      <c r="G59" s="38">
        <f>'Übersicht Schützen'!F38</f>
        <v>0</v>
      </c>
      <c r="H59" s="38">
        <f>'Übersicht Schützen'!G38</f>
        <v>0</v>
      </c>
      <c r="I59" s="38">
        <f>'Übersicht Schützen'!H38</f>
        <v>0</v>
      </c>
      <c r="J59" s="56">
        <f>'Übersicht Schützen'!I38</f>
        <v>0</v>
      </c>
      <c r="K59" s="38">
        <f t="shared" ref="K59:K82" si="11">SUM(D59:I59)</f>
        <v>0</v>
      </c>
      <c r="L59" s="38">
        <f>'Übersicht Schützen'!L38</f>
        <v>0</v>
      </c>
      <c r="M59" s="38">
        <f>'Übersicht Schützen'!M38</f>
        <v>0</v>
      </c>
      <c r="N59" s="38">
        <f>'Übersicht Schützen'!N38</f>
        <v>0</v>
      </c>
      <c r="O59" s="38">
        <f>'Übersicht Schützen'!O38</f>
        <v>0</v>
      </c>
      <c r="P59" s="38">
        <f>'Übersicht Schützen'!P38</f>
        <v>0</v>
      </c>
      <c r="Q59" s="38">
        <f>'Übersicht Schützen'!Q38</f>
        <v>0</v>
      </c>
      <c r="R59" s="56">
        <f>'Übersicht Schützen'!R38</f>
        <v>0</v>
      </c>
      <c r="S59" s="38">
        <f t="shared" ref="S59:S82" si="12">SUM(L59:Q59)</f>
        <v>0</v>
      </c>
      <c r="T59" s="56">
        <f>'Übersicht Schützen'!U38</f>
        <v>0</v>
      </c>
      <c r="U59" s="38">
        <f t="shared" ref="U59:U82" si="13">SUM(K59+S59)</f>
        <v>0</v>
      </c>
      <c r="V59" s="38">
        <f t="shared" ref="V59:V82" si="14">(U58-U59)*-1</f>
        <v>0</v>
      </c>
    </row>
    <row r="60" spans="1:22" s="51" customFormat="1" ht="18" customHeight="1" x14ac:dyDescent="0.25">
      <c r="A60" s="29">
        <v>38</v>
      </c>
      <c r="B60" s="57" t="str">
        <f>'Übersicht Schützen'!A39</f>
        <v>Schütze 38</v>
      </c>
      <c r="C60" s="89" t="str">
        <f>'Übersicht Schützen'!B39</f>
        <v>Verein VIII</v>
      </c>
      <c r="D60" s="58">
        <f>'Übersicht Schützen'!C39</f>
        <v>0</v>
      </c>
      <c r="E60" s="42">
        <f>'Übersicht Schützen'!D39</f>
        <v>0</v>
      </c>
      <c r="F60" s="42">
        <f>'Übersicht Schützen'!E39</f>
        <v>0</v>
      </c>
      <c r="G60" s="42">
        <f>'Übersicht Schützen'!F39</f>
        <v>0</v>
      </c>
      <c r="H60" s="42">
        <f>'Übersicht Schützen'!G39</f>
        <v>0</v>
      </c>
      <c r="I60" s="42">
        <f>'Übersicht Schützen'!H39</f>
        <v>0</v>
      </c>
      <c r="J60" s="59">
        <f>'Übersicht Schützen'!I39</f>
        <v>0</v>
      </c>
      <c r="K60" s="42">
        <f t="shared" si="11"/>
        <v>0</v>
      </c>
      <c r="L60" s="42">
        <f>'Übersicht Schützen'!L39</f>
        <v>0</v>
      </c>
      <c r="M60" s="42">
        <f>'Übersicht Schützen'!M39</f>
        <v>0</v>
      </c>
      <c r="N60" s="42">
        <f>'Übersicht Schützen'!N39</f>
        <v>0</v>
      </c>
      <c r="O60" s="42">
        <f>'Übersicht Schützen'!O39</f>
        <v>0</v>
      </c>
      <c r="P60" s="42">
        <f>'Übersicht Schützen'!P39</f>
        <v>0</v>
      </c>
      <c r="Q60" s="42">
        <f>'Übersicht Schützen'!Q39</f>
        <v>0</v>
      </c>
      <c r="R60" s="59">
        <f>'Übersicht Schützen'!R39</f>
        <v>0</v>
      </c>
      <c r="S60" s="42">
        <f t="shared" si="12"/>
        <v>0</v>
      </c>
      <c r="T60" s="59">
        <f>'Übersicht Schützen'!U39</f>
        <v>0</v>
      </c>
      <c r="U60" s="42">
        <f t="shared" si="13"/>
        <v>0</v>
      </c>
      <c r="V60" s="42">
        <f t="shared" si="14"/>
        <v>0</v>
      </c>
    </row>
    <row r="61" spans="1:22" s="51" customFormat="1" ht="18" customHeight="1" x14ac:dyDescent="0.25">
      <c r="A61" s="50">
        <v>39</v>
      </c>
      <c r="B61" s="54" t="str">
        <f>'Übersicht Schützen'!A40</f>
        <v>Schütze 39</v>
      </c>
      <c r="C61" s="88" t="str">
        <f>'Übersicht Schützen'!B40</f>
        <v>Verein VIII</v>
      </c>
      <c r="D61" s="55">
        <f>'Übersicht Schützen'!C40</f>
        <v>0</v>
      </c>
      <c r="E61" s="38">
        <f>'Übersicht Schützen'!D40</f>
        <v>0</v>
      </c>
      <c r="F61" s="38">
        <f>'Übersicht Schützen'!E40</f>
        <v>0</v>
      </c>
      <c r="G61" s="38">
        <f>'Übersicht Schützen'!F40</f>
        <v>0</v>
      </c>
      <c r="H61" s="38">
        <f>'Übersicht Schützen'!G40</f>
        <v>0</v>
      </c>
      <c r="I61" s="38">
        <f>'Übersicht Schützen'!H40</f>
        <v>0</v>
      </c>
      <c r="J61" s="56">
        <f>'Übersicht Schützen'!I40</f>
        <v>0</v>
      </c>
      <c r="K61" s="38">
        <f t="shared" si="11"/>
        <v>0</v>
      </c>
      <c r="L61" s="38">
        <f>'Übersicht Schützen'!L40</f>
        <v>0</v>
      </c>
      <c r="M61" s="38">
        <f>'Übersicht Schützen'!M40</f>
        <v>0</v>
      </c>
      <c r="N61" s="38">
        <f>'Übersicht Schützen'!N40</f>
        <v>0</v>
      </c>
      <c r="O61" s="38">
        <f>'Übersicht Schützen'!O40</f>
        <v>0</v>
      </c>
      <c r="P61" s="38">
        <f>'Übersicht Schützen'!P40</f>
        <v>0</v>
      </c>
      <c r="Q61" s="38">
        <f>'Übersicht Schützen'!Q40</f>
        <v>0</v>
      </c>
      <c r="R61" s="56">
        <f>'Übersicht Schützen'!R40</f>
        <v>0</v>
      </c>
      <c r="S61" s="38">
        <f t="shared" si="12"/>
        <v>0</v>
      </c>
      <c r="T61" s="56">
        <f>'Übersicht Schützen'!U40</f>
        <v>0</v>
      </c>
      <c r="U61" s="38">
        <f t="shared" si="13"/>
        <v>0</v>
      </c>
      <c r="V61" s="38">
        <f t="shared" si="14"/>
        <v>0</v>
      </c>
    </row>
    <row r="62" spans="1:22" s="51" customFormat="1" ht="18" customHeight="1" x14ac:dyDescent="0.25">
      <c r="A62" s="29">
        <v>40</v>
      </c>
      <c r="B62" s="57" t="str">
        <f>'Übersicht Schützen'!A41</f>
        <v>Schütze 40</v>
      </c>
      <c r="C62" s="89" t="str">
        <f>'Übersicht Schützen'!B41</f>
        <v>Verein VIII</v>
      </c>
      <c r="D62" s="58">
        <f>'Übersicht Schützen'!C41</f>
        <v>0</v>
      </c>
      <c r="E62" s="42">
        <f>'Übersicht Schützen'!D41</f>
        <v>0</v>
      </c>
      <c r="F62" s="42">
        <f>'Übersicht Schützen'!E41</f>
        <v>0</v>
      </c>
      <c r="G62" s="42">
        <f>'Übersicht Schützen'!F41</f>
        <v>0</v>
      </c>
      <c r="H62" s="42">
        <f>'Übersicht Schützen'!G41</f>
        <v>0</v>
      </c>
      <c r="I62" s="42">
        <f>'Übersicht Schützen'!H41</f>
        <v>0</v>
      </c>
      <c r="J62" s="59">
        <f>'Übersicht Schützen'!I41</f>
        <v>0</v>
      </c>
      <c r="K62" s="42">
        <f t="shared" si="11"/>
        <v>0</v>
      </c>
      <c r="L62" s="42">
        <f>'Übersicht Schützen'!L41</f>
        <v>0</v>
      </c>
      <c r="M62" s="42">
        <f>'Übersicht Schützen'!M41</f>
        <v>0</v>
      </c>
      <c r="N62" s="42">
        <f>'Übersicht Schützen'!N41</f>
        <v>0</v>
      </c>
      <c r="O62" s="42">
        <f>'Übersicht Schützen'!O41</f>
        <v>0</v>
      </c>
      <c r="P62" s="42">
        <f>'Übersicht Schützen'!P41</f>
        <v>0</v>
      </c>
      <c r="Q62" s="42">
        <f>'Übersicht Schützen'!Q41</f>
        <v>0</v>
      </c>
      <c r="R62" s="59">
        <f>'Übersicht Schützen'!R41</f>
        <v>0</v>
      </c>
      <c r="S62" s="42">
        <f t="shared" si="12"/>
        <v>0</v>
      </c>
      <c r="T62" s="59">
        <f>'Übersicht Schützen'!U41</f>
        <v>0</v>
      </c>
      <c r="U62" s="42">
        <f t="shared" si="13"/>
        <v>0</v>
      </c>
      <c r="V62" s="42">
        <f t="shared" si="14"/>
        <v>0</v>
      </c>
    </row>
    <row r="63" spans="1:22" s="51" customFormat="1" ht="18" customHeight="1" x14ac:dyDescent="0.25">
      <c r="A63" s="50">
        <v>41</v>
      </c>
      <c r="B63" s="54" t="str">
        <f>'Übersicht Schützen'!A42</f>
        <v>Schütze 41</v>
      </c>
      <c r="C63" s="88" t="str">
        <f>'Übersicht Schützen'!B42</f>
        <v>Verein IX</v>
      </c>
      <c r="D63" s="55">
        <f>'Übersicht Schützen'!C42</f>
        <v>0</v>
      </c>
      <c r="E63" s="38">
        <f>'Übersicht Schützen'!D42</f>
        <v>0</v>
      </c>
      <c r="F63" s="38">
        <f>'Übersicht Schützen'!E42</f>
        <v>0</v>
      </c>
      <c r="G63" s="38">
        <f>'Übersicht Schützen'!F42</f>
        <v>0</v>
      </c>
      <c r="H63" s="38">
        <f>'Übersicht Schützen'!G42</f>
        <v>0</v>
      </c>
      <c r="I63" s="38">
        <f>'Übersicht Schützen'!H42</f>
        <v>0</v>
      </c>
      <c r="J63" s="56">
        <f>'Übersicht Schützen'!I42</f>
        <v>0</v>
      </c>
      <c r="K63" s="38">
        <f t="shared" si="11"/>
        <v>0</v>
      </c>
      <c r="L63" s="38">
        <f>'Übersicht Schützen'!L42</f>
        <v>0</v>
      </c>
      <c r="M63" s="38">
        <f>'Übersicht Schützen'!M42</f>
        <v>0</v>
      </c>
      <c r="N63" s="38">
        <f>'Übersicht Schützen'!N42</f>
        <v>0</v>
      </c>
      <c r="O63" s="38">
        <f>'Übersicht Schützen'!O42</f>
        <v>0</v>
      </c>
      <c r="P63" s="38">
        <f>'Übersicht Schützen'!P42</f>
        <v>0</v>
      </c>
      <c r="Q63" s="38">
        <f>'Übersicht Schützen'!Q42</f>
        <v>0</v>
      </c>
      <c r="R63" s="56">
        <f>'Übersicht Schützen'!R42</f>
        <v>0</v>
      </c>
      <c r="S63" s="38">
        <f t="shared" si="12"/>
        <v>0</v>
      </c>
      <c r="T63" s="56">
        <f>'Übersicht Schützen'!U42</f>
        <v>0</v>
      </c>
      <c r="U63" s="38">
        <f t="shared" si="13"/>
        <v>0</v>
      </c>
      <c r="V63" s="38">
        <f t="shared" si="14"/>
        <v>0</v>
      </c>
    </row>
    <row r="64" spans="1:22" s="51" customFormat="1" ht="18" customHeight="1" x14ac:dyDescent="0.25">
      <c r="A64" s="29">
        <v>42</v>
      </c>
      <c r="B64" s="57" t="str">
        <f>'Übersicht Schützen'!A43</f>
        <v>Schütze 42</v>
      </c>
      <c r="C64" s="89" t="str">
        <f>'Übersicht Schützen'!B43</f>
        <v>Verein IX</v>
      </c>
      <c r="D64" s="58">
        <f>'Übersicht Schützen'!C43</f>
        <v>0</v>
      </c>
      <c r="E64" s="42">
        <f>'Übersicht Schützen'!D43</f>
        <v>0</v>
      </c>
      <c r="F64" s="42">
        <f>'Übersicht Schützen'!E43</f>
        <v>0</v>
      </c>
      <c r="G64" s="42">
        <f>'Übersicht Schützen'!F43</f>
        <v>0</v>
      </c>
      <c r="H64" s="42">
        <f>'Übersicht Schützen'!G43</f>
        <v>0</v>
      </c>
      <c r="I64" s="42">
        <f>'Übersicht Schützen'!H43</f>
        <v>0</v>
      </c>
      <c r="J64" s="59">
        <f>'Übersicht Schützen'!I43</f>
        <v>0</v>
      </c>
      <c r="K64" s="42">
        <f t="shared" si="11"/>
        <v>0</v>
      </c>
      <c r="L64" s="42">
        <f>'Übersicht Schützen'!L43</f>
        <v>0</v>
      </c>
      <c r="M64" s="42">
        <f>'Übersicht Schützen'!M43</f>
        <v>0</v>
      </c>
      <c r="N64" s="42">
        <f>'Übersicht Schützen'!N43</f>
        <v>0</v>
      </c>
      <c r="O64" s="42">
        <f>'Übersicht Schützen'!O43</f>
        <v>0</v>
      </c>
      <c r="P64" s="42">
        <f>'Übersicht Schützen'!P43</f>
        <v>0</v>
      </c>
      <c r="Q64" s="42">
        <f>'Übersicht Schützen'!Q43</f>
        <v>0</v>
      </c>
      <c r="R64" s="59">
        <f>'Übersicht Schützen'!R43</f>
        <v>0</v>
      </c>
      <c r="S64" s="42">
        <f t="shared" si="12"/>
        <v>0</v>
      </c>
      <c r="T64" s="59">
        <f>'Übersicht Schützen'!U43</f>
        <v>0</v>
      </c>
      <c r="U64" s="42">
        <f t="shared" si="13"/>
        <v>0</v>
      </c>
      <c r="V64" s="42">
        <f t="shared" si="14"/>
        <v>0</v>
      </c>
    </row>
    <row r="65" spans="1:22" s="51" customFormat="1" ht="18" customHeight="1" x14ac:dyDescent="0.25">
      <c r="A65" s="50">
        <v>43</v>
      </c>
      <c r="B65" s="54" t="str">
        <f>'Übersicht Schützen'!A44</f>
        <v>Schütze 43</v>
      </c>
      <c r="C65" s="88" t="str">
        <f>'Übersicht Schützen'!B44</f>
        <v>Verein IX</v>
      </c>
      <c r="D65" s="55">
        <f>'Übersicht Schützen'!C44</f>
        <v>0</v>
      </c>
      <c r="E65" s="38">
        <f>'Übersicht Schützen'!D44</f>
        <v>0</v>
      </c>
      <c r="F65" s="38">
        <f>'Übersicht Schützen'!E44</f>
        <v>0</v>
      </c>
      <c r="G65" s="38">
        <f>'Übersicht Schützen'!F44</f>
        <v>0</v>
      </c>
      <c r="H65" s="38">
        <f>'Übersicht Schützen'!G44</f>
        <v>0</v>
      </c>
      <c r="I65" s="38">
        <f>'Übersicht Schützen'!H44</f>
        <v>0</v>
      </c>
      <c r="J65" s="56">
        <f>'Übersicht Schützen'!I44</f>
        <v>0</v>
      </c>
      <c r="K65" s="38">
        <f t="shared" si="11"/>
        <v>0</v>
      </c>
      <c r="L65" s="38">
        <f>'Übersicht Schützen'!L44</f>
        <v>0</v>
      </c>
      <c r="M65" s="38">
        <f>'Übersicht Schützen'!M44</f>
        <v>0</v>
      </c>
      <c r="N65" s="38">
        <f>'Übersicht Schützen'!N44</f>
        <v>0</v>
      </c>
      <c r="O65" s="38">
        <f>'Übersicht Schützen'!O44</f>
        <v>0</v>
      </c>
      <c r="P65" s="38">
        <f>'Übersicht Schützen'!P44</f>
        <v>0</v>
      </c>
      <c r="Q65" s="38">
        <f>'Übersicht Schützen'!Q44</f>
        <v>0</v>
      </c>
      <c r="R65" s="56">
        <f>'Übersicht Schützen'!R44</f>
        <v>0</v>
      </c>
      <c r="S65" s="38">
        <f t="shared" si="12"/>
        <v>0</v>
      </c>
      <c r="T65" s="56">
        <f>'Übersicht Schützen'!U44</f>
        <v>0</v>
      </c>
      <c r="U65" s="38">
        <f t="shared" si="13"/>
        <v>0</v>
      </c>
      <c r="V65" s="38">
        <f t="shared" si="14"/>
        <v>0</v>
      </c>
    </row>
    <row r="66" spans="1:22" s="51" customFormat="1" ht="18" customHeight="1" x14ac:dyDescent="0.25">
      <c r="A66" s="29">
        <v>44</v>
      </c>
      <c r="B66" s="57" t="str">
        <f>'Übersicht Schützen'!A45</f>
        <v>Schütze 44</v>
      </c>
      <c r="C66" s="89" t="str">
        <f>'Übersicht Schützen'!B45</f>
        <v>Verein IX</v>
      </c>
      <c r="D66" s="58">
        <f>'Übersicht Schützen'!C45</f>
        <v>0</v>
      </c>
      <c r="E66" s="42">
        <f>'Übersicht Schützen'!D45</f>
        <v>0</v>
      </c>
      <c r="F66" s="42">
        <f>'Übersicht Schützen'!E45</f>
        <v>0</v>
      </c>
      <c r="G66" s="42">
        <f>'Übersicht Schützen'!F45</f>
        <v>0</v>
      </c>
      <c r="H66" s="42">
        <f>'Übersicht Schützen'!G45</f>
        <v>0</v>
      </c>
      <c r="I66" s="42">
        <f>'Übersicht Schützen'!H45</f>
        <v>0</v>
      </c>
      <c r="J66" s="59">
        <f>'Übersicht Schützen'!I45</f>
        <v>0</v>
      </c>
      <c r="K66" s="42">
        <f t="shared" si="11"/>
        <v>0</v>
      </c>
      <c r="L66" s="42">
        <f>'Übersicht Schützen'!L45</f>
        <v>0</v>
      </c>
      <c r="M66" s="42">
        <f>'Übersicht Schützen'!M45</f>
        <v>0</v>
      </c>
      <c r="N66" s="42">
        <f>'Übersicht Schützen'!N45</f>
        <v>0</v>
      </c>
      <c r="O66" s="42">
        <f>'Übersicht Schützen'!O45</f>
        <v>0</v>
      </c>
      <c r="P66" s="42">
        <f>'Übersicht Schützen'!P45</f>
        <v>0</v>
      </c>
      <c r="Q66" s="42">
        <f>'Übersicht Schützen'!Q45</f>
        <v>0</v>
      </c>
      <c r="R66" s="59">
        <f>'Übersicht Schützen'!R45</f>
        <v>0</v>
      </c>
      <c r="S66" s="42">
        <f t="shared" si="12"/>
        <v>0</v>
      </c>
      <c r="T66" s="59">
        <f>'Übersicht Schützen'!U45</f>
        <v>0</v>
      </c>
      <c r="U66" s="42">
        <f t="shared" si="13"/>
        <v>0</v>
      </c>
      <c r="V66" s="42">
        <f t="shared" si="14"/>
        <v>0</v>
      </c>
    </row>
    <row r="67" spans="1:22" s="51" customFormat="1" ht="18" customHeight="1" x14ac:dyDescent="0.25">
      <c r="A67" s="50">
        <v>45</v>
      </c>
      <c r="B67" s="54" t="str">
        <f>'Übersicht Schützen'!A46</f>
        <v>Schütze 45</v>
      </c>
      <c r="C67" s="88" t="str">
        <f>'Übersicht Schützen'!B46</f>
        <v>Verein IX</v>
      </c>
      <c r="D67" s="55">
        <f>'Übersicht Schützen'!C46</f>
        <v>0</v>
      </c>
      <c r="E67" s="38">
        <f>'Übersicht Schützen'!D46</f>
        <v>0</v>
      </c>
      <c r="F67" s="38">
        <f>'Übersicht Schützen'!E46</f>
        <v>0</v>
      </c>
      <c r="G67" s="38">
        <f>'Übersicht Schützen'!F46</f>
        <v>0</v>
      </c>
      <c r="H67" s="38">
        <f>'Übersicht Schützen'!G46</f>
        <v>0</v>
      </c>
      <c r="I67" s="38">
        <f>'Übersicht Schützen'!H46</f>
        <v>0</v>
      </c>
      <c r="J67" s="56">
        <f>'Übersicht Schützen'!I46</f>
        <v>0</v>
      </c>
      <c r="K67" s="38">
        <f t="shared" si="11"/>
        <v>0</v>
      </c>
      <c r="L67" s="38">
        <f>'Übersicht Schützen'!L46</f>
        <v>0</v>
      </c>
      <c r="M67" s="38">
        <f>'Übersicht Schützen'!M46</f>
        <v>0</v>
      </c>
      <c r="N67" s="38">
        <f>'Übersicht Schützen'!N46</f>
        <v>0</v>
      </c>
      <c r="O67" s="38">
        <f>'Übersicht Schützen'!O46</f>
        <v>0</v>
      </c>
      <c r="P67" s="38">
        <f>'Übersicht Schützen'!P46</f>
        <v>0</v>
      </c>
      <c r="Q67" s="38">
        <f>'Übersicht Schützen'!Q46</f>
        <v>0</v>
      </c>
      <c r="R67" s="56">
        <f>'Übersicht Schützen'!R46</f>
        <v>0</v>
      </c>
      <c r="S67" s="38">
        <f t="shared" si="12"/>
        <v>0</v>
      </c>
      <c r="T67" s="56">
        <f>'Übersicht Schützen'!U46</f>
        <v>0</v>
      </c>
      <c r="U67" s="38">
        <f t="shared" si="13"/>
        <v>0</v>
      </c>
      <c r="V67" s="38">
        <f t="shared" si="14"/>
        <v>0</v>
      </c>
    </row>
    <row r="68" spans="1:22" s="51" customFormat="1" ht="18" customHeight="1" x14ac:dyDescent="0.25">
      <c r="A68" s="29">
        <v>46</v>
      </c>
      <c r="B68" s="57" t="str">
        <f>'Übersicht Schützen'!A47</f>
        <v>Schütze 46</v>
      </c>
      <c r="C68" s="89" t="str">
        <f>'Übersicht Schützen'!B47</f>
        <v>Verein X</v>
      </c>
      <c r="D68" s="58">
        <f>'Übersicht Schützen'!C47</f>
        <v>0</v>
      </c>
      <c r="E68" s="42">
        <f>'Übersicht Schützen'!D47</f>
        <v>0</v>
      </c>
      <c r="F68" s="42">
        <f>'Übersicht Schützen'!E47</f>
        <v>0</v>
      </c>
      <c r="G68" s="42">
        <f>'Übersicht Schützen'!F47</f>
        <v>0</v>
      </c>
      <c r="H68" s="42">
        <f>'Übersicht Schützen'!G47</f>
        <v>0</v>
      </c>
      <c r="I68" s="42">
        <f>'Übersicht Schützen'!H47</f>
        <v>0</v>
      </c>
      <c r="J68" s="59">
        <f>'Übersicht Schützen'!I47</f>
        <v>0</v>
      </c>
      <c r="K68" s="42">
        <f t="shared" si="11"/>
        <v>0</v>
      </c>
      <c r="L68" s="42">
        <f>'Übersicht Schützen'!L47</f>
        <v>0</v>
      </c>
      <c r="M68" s="42">
        <f>'Übersicht Schützen'!M47</f>
        <v>0</v>
      </c>
      <c r="N68" s="42">
        <f>'Übersicht Schützen'!N47</f>
        <v>0</v>
      </c>
      <c r="O68" s="42">
        <f>'Übersicht Schützen'!O47</f>
        <v>0</v>
      </c>
      <c r="P68" s="42">
        <f>'Übersicht Schützen'!P47</f>
        <v>0</v>
      </c>
      <c r="Q68" s="42">
        <f>'Übersicht Schützen'!Q47</f>
        <v>0</v>
      </c>
      <c r="R68" s="59">
        <f>'Übersicht Schützen'!R47</f>
        <v>0</v>
      </c>
      <c r="S68" s="42">
        <f t="shared" si="12"/>
        <v>0</v>
      </c>
      <c r="T68" s="59">
        <f>'Übersicht Schützen'!U47</f>
        <v>0</v>
      </c>
      <c r="U68" s="42">
        <f t="shared" si="13"/>
        <v>0</v>
      </c>
      <c r="V68" s="42">
        <f t="shared" si="14"/>
        <v>0</v>
      </c>
    </row>
    <row r="69" spans="1:22" s="51" customFormat="1" ht="18" customHeight="1" x14ac:dyDescent="0.25">
      <c r="A69" s="50">
        <v>47</v>
      </c>
      <c r="B69" s="54" t="str">
        <f>'Übersicht Schützen'!A48</f>
        <v>Schütze 47</v>
      </c>
      <c r="C69" s="88" t="str">
        <f>'Übersicht Schützen'!B48</f>
        <v>Verein X</v>
      </c>
      <c r="D69" s="55">
        <f>'Übersicht Schützen'!C48</f>
        <v>0</v>
      </c>
      <c r="E69" s="38">
        <f>'Übersicht Schützen'!D48</f>
        <v>0</v>
      </c>
      <c r="F69" s="38">
        <f>'Übersicht Schützen'!E48</f>
        <v>0</v>
      </c>
      <c r="G69" s="38">
        <f>'Übersicht Schützen'!F48</f>
        <v>0</v>
      </c>
      <c r="H69" s="38">
        <f>'Übersicht Schützen'!G48</f>
        <v>0</v>
      </c>
      <c r="I69" s="38">
        <f>'Übersicht Schützen'!H48</f>
        <v>0</v>
      </c>
      <c r="J69" s="56">
        <f>'Übersicht Schützen'!I48</f>
        <v>0</v>
      </c>
      <c r="K69" s="38">
        <f t="shared" si="11"/>
        <v>0</v>
      </c>
      <c r="L69" s="38">
        <f>'Übersicht Schützen'!L48</f>
        <v>0</v>
      </c>
      <c r="M69" s="38">
        <f>'Übersicht Schützen'!M48</f>
        <v>0</v>
      </c>
      <c r="N69" s="38">
        <f>'Übersicht Schützen'!N48</f>
        <v>0</v>
      </c>
      <c r="O69" s="38">
        <f>'Übersicht Schützen'!O48</f>
        <v>0</v>
      </c>
      <c r="P69" s="38">
        <f>'Übersicht Schützen'!P48</f>
        <v>0</v>
      </c>
      <c r="Q69" s="38">
        <f>'Übersicht Schützen'!Q48</f>
        <v>0</v>
      </c>
      <c r="R69" s="56">
        <f>'Übersicht Schützen'!R48</f>
        <v>0</v>
      </c>
      <c r="S69" s="38">
        <f t="shared" si="12"/>
        <v>0</v>
      </c>
      <c r="T69" s="56">
        <f>'Übersicht Schützen'!U48</f>
        <v>0</v>
      </c>
      <c r="U69" s="38">
        <f t="shared" si="13"/>
        <v>0</v>
      </c>
      <c r="V69" s="38">
        <f t="shared" si="14"/>
        <v>0</v>
      </c>
    </row>
    <row r="70" spans="1:22" s="51" customFormat="1" ht="18" customHeight="1" x14ac:dyDescent="0.25">
      <c r="A70" s="29">
        <v>48</v>
      </c>
      <c r="B70" s="57" t="str">
        <f>'Übersicht Schützen'!A49</f>
        <v>Schütze 48</v>
      </c>
      <c r="C70" s="89" t="str">
        <f>'Übersicht Schützen'!B49</f>
        <v>Verein X</v>
      </c>
      <c r="D70" s="58">
        <f>'Übersicht Schützen'!C49</f>
        <v>0</v>
      </c>
      <c r="E70" s="42">
        <f>'Übersicht Schützen'!D49</f>
        <v>0</v>
      </c>
      <c r="F70" s="42">
        <f>'Übersicht Schützen'!E49</f>
        <v>0</v>
      </c>
      <c r="G70" s="42">
        <f>'Übersicht Schützen'!F49</f>
        <v>0</v>
      </c>
      <c r="H70" s="42">
        <f>'Übersicht Schützen'!G49</f>
        <v>0</v>
      </c>
      <c r="I70" s="42">
        <f>'Übersicht Schützen'!H49</f>
        <v>0</v>
      </c>
      <c r="J70" s="59">
        <f>'Übersicht Schützen'!I49</f>
        <v>0</v>
      </c>
      <c r="K70" s="42">
        <f t="shared" si="11"/>
        <v>0</v>
      </c>
      <c r="L70" s="42">
        <f>'Übersicht Schützen'!L49</f>
        <v>0</v>
      </c>
      <c r="M70" s="42">
        <f>'Übersicht Schützen'!M49</f>
        <v>0</v>
      </c>
      <c r="N70" s="42">
        <f>'Übersicht Schützen'!N49</f>
        <v>0</v>
      </c>
      <c r="O70" s="42">
        <f>'Übersicht Schützen'!O49</f>
        <v>0</v>
      </c>
      <c r="P70" s="42">
        <f>'Übersicht Schützen'!P49</f>
        <v>0</v>
      </c>
      <c r="Q70" s="42">
        <f>'Übersicht Schützen'!Q49</f>
        <v>0</v>
      </c>
      <c r="R70" s="59">
        <f>'Übersicht Schützen'!R49</f>
        <v>0</v>
      </c>
      <c r="S70" s="42">
        <f t="shared" si="12"/>
        <v>0</v>
      </c>
      <c r="T70" s="59">
        <f>'Übersicht Schützen'!U49</f>
        <v>0</v>
      </c>
      <c r="U70" s="42">
        <f t="shared" si="13"/>
        <v>0</v>
      </c>
      <c r="V70" s="42">
        <f t="shared" si="14"/>
        <v>0</v>
      </c>
    </row>
    <row r="71" spans="1:22" s="51" customFormat="1" ht="18" customHeight="1" x14ac:dyDescent="0.25">
      <c r="A71" s="50">
        <v>49</v>
      </c>
      <c r="B71" s="54" t="str">
        <f>'Übersicht Schützen'!A50</f>
        <v>Schütze 49</v>
      </c>
      <c r="C71" s="88" t="str">
        <f>'Übersicht Schützen'!B50</f>
        <v>Verein X</v>
      </c>
      <c r="D71" s="55">
        <f>'Übersicht Schützen'!C50</f>
        <v>0</v>
      </c>
      <c r="E71" s="38">
        <f>'Übersicht Schützen'!D50</f>
        <v>0</v>
      </c>
      <c r="F71" s="38">
        <f>'Übersicht Schützen'!E50</f>
        <v>0</v>
      </c>
      <c r="G71" s="38">
        <f>'Übersicht Schützen'!F50</f>
        <v>0</v>
      </c>
      <c r="H71" s="38">
        <f>'Übersicht Schützen'!G50</f>
        <v>0</v>
      </c>
      <c r="I71" s="38">
        <f>'Übersicht Schützen'!H50</f>
        <v>0</v>
      </c>
      <c r="J71" s="56">
        <f>'Übersicht Schützen'!I50</f>
        <v>0</v>
      </c>
      <c r="K71" s="38">
        <f t="shared" si="11"/>
        <v>0</v>
      </c>
      <c r="L71" s="38">
        <f>'Übersicht Schützen'!L50</f>
        <v>0</v>
      </c>
      <c r="M71" s="38">
        <f>'Übersicht Schützen'!M50</f>
        <v>0</v>
      </c>
      <c r="N71" s="38">
        <f>'Übersicht Schützen'!N50</f>
        <v>0</v>
      </c>
      <c r="O71" s="38">
        <f>'Übersicht Schützen'!O50</f>
        <v>0</v>
      </c>
      <c r="P71" s="38">
        <f>'Übersicht Schützen'!P50</f>
        <v>0</v>
      </c>
      <c r="Q71" s="38">
        <f>'Übersicht Schützen'!Q50</f>
        <v>0</v>
      </c>
      <c r="R71" s="56">
        <f>'Übersicht Schützen'!R50</f>
        <v>0</v>
      </c>
      <c r="S71" s="38">
        <f t="shared" si="12"/>
        <v>0</v>
      </c>
      <c r="T71" s="56">
        <f>'Übersicht Schützen'!U50</f>
        <v>0</v>
      </c>
      <c r="U71" s="38">
        <f t="shared" si="13"/>
        <v>0</v>
      </c>
      <c r="V71" s="38">
        <f t="shared" si="14"/>
        <v>0</v>
      </c>
    </row>
    <row r="72" spans="1:22" s="51" customFormat="1" ht="18" customHeight="1" x14ac:dyDescent="0.25">
      <c r="A72" s="29">
        <v>50</v>
      </c>
      <c r="B72" s="57" t="str">
        <f>'Übersicht Schützen'!A51</f>
        <v>Schütze 50</v>
      </c>
      <c r="C72" s="89" t="str">
        <f>'Übersicht Schützen'!B51</f>
        <v>Verein X</v>
      </c>
      <c r="D72" s="58">
        <f>'Übersicht Schützen'!C51</f>
        <v>0</v>
      </c>
      <c r="E72" s="42">
        <f>'Übersicht Schützen'!D51</f>
        <v>0</v>
      </c>
      <c r="F72" s="42">
        <f>'Übersicht Schützen'!E51</f>
        <v>0</v>
      </c>
      <c r="G72" s="42">
        <f>'Übersicht Schützen'!F51</f>
        <v>0</v>
      </c>
      <c r="H72" s="42">
        <f>'Übersicht Schützen'!G51</f>
        <v>0</v>
      </c>
      <c r="I72" s="42">
        <f>'Übersicht Schützen'!H51</f>
        <v>0</v>
      </c>
      <c r="J72" s="59">
        <f>'Übersicht Schützen'!I51</f>
        <v>0</v>
      </c>
      <c r="K72" s="42">
        <f t="shared" si="11"/>
        <v>0</v>
      </c>
      <c r="L72" s="42">
        <f>'Übersicht Schützen'!L51</f>
        <v>0</v>
      </c>
      <c r="M72" s="42">
        <f>'Übersicht Schützen'!M51</f>
        <v>0</v>
      </c>
      <c r="N72" s="42">
        <f>'Übersicht Schützen'!N51</f>
        <v>0</v>
      </c>
      <c r="O72" s="42">
        <f>'Übersicht Schützen'!O51</f>
        <v>0</v>
      </c>
      <c r="P72" s="42">
        <f>'Übersicht Schützen'!P51</f>
        <v>0</v>
      </c>
      <c r="Q72" s="42">
        <f>'Übersicht Schützen'!Q51</f>
        <v>0</v>
      </c>
      <c r="R72" s="59">
        <f>'Übersicht Schützen'!R51</f>
        <v>0</v>
      </c>
      <c r="S72" s="42">
        <f t="shared" si="12"/>
        <v>0</v>
      </c>
      <c r="T72" s="59">
        <f>'Übersicht Schützen'!U51</f>
        <v>0</v>
      </c>
      <c r="U72" s="42">
        <f t="shared" si="13"/>
        <v>0</v>
      </c>
      <c r="V72" s="42">
        <f t="shared" si="14"/>
        <v>0</v>
      </c>
    </row>
    <row r="73" spans="1:22" s="51" customFormat="1" ht="18" customHeight="1" x14ac:dyDescent="0.25">
      <c r="A73" s="50">
        <v>51</v>
      </c>
      <c r="B73" s="54" t="str">
        <f>'Übersicht Schützen'!A52</f>
        <v>Schütze 51</v>
      </c>
      <c r="C73" s="88" t="str">
        <f>'Übersicht Schützen'!B52</f>
        <v>Verein XI</v>
      </c>
      <c r="D73" s="55">
        <f>'Übersicht Schützen'!C52</f>
        <v>0</v>
      </c>
      <c r="E73" s="38">
        <f>'Übersicht Schützen'!D52</f>
        <v>0</v>
      </c>
      <c r="F73" s="38">
        <f>'Übersicht Schützen'!E52</f>
        <v>0</v>
      </c>
      <c r="G73" s="38">
        <f>'Übersicht Schützen'!F52</f>
        <v>0</v>
      </c>
      <c r="H73" s="38">
        <f>'Übersicht Schützen'!G52</f>
        <v>0</v>
      </c>
      <c r="I73" s="38">
        <f>'Übersicht Schützen'!H52</f>
        <v>0</v>
      </c>
      <c r="J73" s="56">
        <f>'Übersicht Schützen'!I52</f>
        <v>0</v>
      </c>
      <c r="K73" s="38">
        <f t="shared" si="11"/>
        <v>0</v>
      </c>
      <c r="L73" s="38">
        <f>'Übersicht Schützen'!L52</f>
        <v>0</v>
      </c>
      <c r="M73" s="38">
        <f>'Übersicht Schützen'!M52</f>
        <v>0</v>
      </c>
      <c r="N73" s="38">
        <f>'Übersicht Schützen'!N52</f>
        <v>0</v>
      </c>
      <c r="O73" s="38">
        <f>'Übersicht Schützen'!O52</f>
        <v>0</v>
      </c>
      <c r="P73" s="38">
        <f>'Übersicht Schützen'!P52</f>
        <v>0</v>
      </c>
      <c r="Q73" s="38">
        <f>'Übersicht Schützen'!Q52</f>
        <v>0</v>
      </c>
      <c r="R73" s="56">
        <f>'Übersicht Schützen'!R52</f>
        <v>0</v>
      </c>
      <c r="S73" s="38">
        <f t="shared" si="12"/>
        <v>0</v>
      </c>
      <c r="T73" s="56">
        <f>'Übersicht Schützen'!U52</f>
        <v>0</v>
      </c>
      <c r="U73" s="38">
        <f t="shared" si="13"/>
        <v>0</v>
      </c>
      <c r="V73" s="38">
        <f t="shared" si="14"/>
        <v>0</v>
      </c>
    </row>
    <row r="74" spans="1:22" s="51" customFormat="1" ht="18" customHeight="1" x14ac:dyDescent="0.25">
      <c r="A74" s="29">
        <v>52</v>
      </c>
      <c r="B74" s="57" t="str">
        <f>'Übersicht Schützen'!A53</f>
        <v>Schütze 52</v>
      </c>
      <c r="C74" s="89" t="str">
        <f>'Übersicht Schützen'!B53</f>
        <v>Verein XI</v>
      </c>
      <c r="D74" s="58">
        <f>'Übersicht Schützen'!C53</f>
        <v>0</v>
      </c>
      <c r="E74" s="42">
        <f>'Übersicht Schützen'!D53</f>
        <v>0</v>
      </c>
      <c r="F74" s="42">
        <f>'Übersicht Schützen'!E53</f>
        <v>0</v>
      </c>
      <c r="G74" s="42">
        <f>'Übersicht Schützen'!F53</f>
        <v>0</v>
      </c>
      <c r="H74" s="42">
        <f>'Übersicht Schützen'!G53</f>
        <v>0</v>
      </c>
      <c r="I74" s="42">
        <f>'Übersicht Schützen'!H53</f>
        <v>0</v>
      </c>
      <c r="J74" s="59">
        <f>'Übersicht Schützen'!I53</f>
        <v>0</v>
      </c>
      <c r="K74" s="42">
        <f t="shared" si="11"/>
        <v>0</v>
      </c>
      <c r="L74" s="42">
        <f>'Übersicht Schützen'!L53</f>
        <v>0</v>
      </c>
      <c r="M74" s="42">
        <f>'Übersicht Schützen'!M53</f>
        <v>0</v>
      </c>
      <c r="N74" s="42">
        <f>'Übersicht Schützen'!N53</f>
        <v>0</v>
      </c>
      <c r="O74" s="42">
        <f>'Übersicht Schützen'!O53</f>
        <v>0</v>
      </c>
      <c r="P74" s="42">
        <f>'Übersicht Schützen'!P53</f>
        <v>0</v>
      </c>
      <c r="Q74" s="42">
        <f>'Übersicht Schützen'!Q53</f>
        <v>0</v>
      </c>
      <c r="R74" s="59">
        <f>'Übersicht Schützen'!R53</f>
        <v>0</v>
      </c>
      <c r="S74" s="42">
        <f t="shared" si="12"/>
        <v>0</v>
      </c>
      <c r="T74" s="59">
        <f>'Übersicht Schützen'!U53</f>
        <v>0</v>
      </c>
      <c r="U74" s="42">
        <f t="shared" si="13"/>
        <v>0</v>
      </c>
      <c r="V74" s="42">
        <f t="shared" si="14"/>
        <v>0</v>
      </c>
    </row>
    <row r="75" spans="1:22" s="51" customFormat="1" ht="18" customHeight="1" x14ac:dyDescent="0.25">
      <c r="A75" s="50">
        <v>53</v>
      </c>
      <c r="B75" s="54" t="str">
        <f>'Übersicht Schützen'!A54</f>
        <v>Schütze 53</v>
      </c>
      <c r="C75" s="88" t="str">
        <f>'Übersicht Schützen'!B54</f>
        <v>Verein XI</v>
      </c>
      <c r="D75" s="55">
        <f>'Übersicht Schützen'!C54</f>
        <v>0</v>
      </c>
      <c r="E75" s="38">
        <f>'Übersicht Schützen'!D54</f>
        <v>0</v>
      </c>
      <c r="F75" s="38">
        <f>'Übersicht Schützen'!E54</f>
        <v>0</v>
      </c>
      <c r="G75" s="38">
        <f>'Übersicht Schützen'!F54</f>
        <v>0</v>
      </c>
      <c r="H75" s="38">
        <f>'Übersicht Schützen'!G54</f>
        <v>0</v>
      </c>
      <c r="I75" s="38">
        <f>'Übersicht Schützen'!H54</f>
        <v>0</v>
      </c>
      <c r="J75" s="56">
        <f>'Übersicht Schützen'!I54</f>
        <v>0</v>
      </c>
      <c r="K75" s="38">
        <f t="shared" si="11"/>
        <v>0</v>
      </c>
      <c r="L75" s="38">
        <f>'Übersicht Schützen'!L54</f>
        <v>0</v>
      </c>
      <c r="M75" s="38">
        <f>'Übersicht Schützen'!M54</f>
        <v>0</v>
      </c>
      <c r="N75" s="38">
        <f>'Übersicht Schützen'!N54</f>
        <v>0</v>
      </c>
      <c r="O75" s="38">
        <f>'Übersicht Schützen'!O54</f>
        <v>0</v>
      </c>
      <c r="P75" s="38">
        <f>'Übersicht Schützen'!P54</f>
        <v>0</v>
      </c>
      <c r="Q75" s="38">
        <f>'Übersicht Schützen'!Q54</f>
        <v>0</v>
      </c>
      <c r="R75" s="56">
        <f>'Übersicht Schützen'!R54</f>
        <v>0</v>
      </c>
      <c r="S75" s="38">
        <f t="shared" si="12"/>
        <v>0</v>
      </c>
      <c r="T75" s="56">
        <f>'Übersicht Schützen'!U54</f>
        <v>0</v>
      </c>
      <c r="U75" s="38">
        <f t="shared" si="13"/>
        <v>0</v>
      </c>
      <c r="V75" s="38">
        <f t="shared" si="14"/>
        <v>0</v>
      </c>
    </row>
    <row r="76" spans="1:22" s="51" customFormat="1" ht="18" customHeight="1" x14ac:dyDescent="0.25">
      <c r="A76" s="29">
        <v>54</v>
      </c>
      <c r="B76" s="57" t="str">
        <f>'Übersicht Schützen'!A55</f>
        <v>Schütze 54</v>
      </c>
      <c r="C76" s="89" t="str">
        <f>'Übersicht Schützen'!B55</f>
        <v>Verein XI</v>
      </c>
      <c r="D76" s="58">
        <f>'Übersicht Schützen'!C55</f>
        <v>0</v>
      </c>
      <c r="E76" s="42">
        <f>'Übersicht Schützen'!D55</f>
        <v>0</v>
      </c>
      <c r="F76" s="42">
        <f>'Übersicht Schützen'!E55</f>
        <v>0</v>
      </c>
      <c r="G76" s="42">
        <f>'Übersicht Schützen'!F55</f>
        <v>0</v>
      </c>
      <c r="H76" s="42">
        <f>'Übersicht Schützen'!G55</f>
        <v>0</v>
      </c>
      <c r="I76" s="42">
        <f>'Übersicht Schützen'!H55</f>
        <v>0</v>
      </c>
      <c r="J76" s="59">
        <f>'Übersicht Schützen'!I55</f>
        <v>0</v>
      </c>
      <c r="K76" s="42">
        <f t="shared" si="11"/>
        <v>0</v>
      </c>
      <c r="L76" s="42">
        <f>'Übersicht Schützen'!L55</f>
        <v>0</v>
      </c>
      <c r="M76" s="42">
        <f>'Übersicht Schützen'!M55</f>
        <v>0</v>
      </c>
      <c r="N76" s="42">
        <f>'Übersicht Schützen'!N55</f>
        <v>0</v>
      </c>
      <c r="O76" s="42">
        <f>'Übersicht Schützen'!O55</f>
        <v>0</v>
      </c>
      <c r="P76" s="42">
        <f>'Übersicht Schützen'!P55</f>
        <v>0</v>
      </c>
      <c r="Q76" s="42">
        <f>'Übersicht Schützen'!Q55</f>
        <v>0</v>
      </c>
      <c r="R76" s="59">
        <f>'Übersicht Schützen'!R55</f>
        <v>0</v>
      </c>
      <c r="S76" s="42">
        <f t="shared" si="12"/>
        <v>0</v>
      </c>
      <c r="T76" s="59">
        <f>'Übersicht Schützen'!U55</f>
        <v>0</v>
      </c>
      <c r="U76" s="42">
        <f t="shared" si="13"/>
        <v>0</v>
      </c>
      <c r="V76" s="42">
        <f t="shared" si="14"/>
        <v>0</v>
      </c>
    </row>
    <row r="77" spans="1:22" s="51" customFormat="1" ht="18" customHeight="1" x14ac:dyDescent="0.25">
      <c r="A77" s="50">
        <v>55</v>
      </c>
      <c r="B77" s="54" t="str">
        <f>'Übersicht Schützen'!A56</f>
        <v>Schütze 55</v>
      </c>
      <c r="C77" s="88" t="str">
        <f>'Übersicht Schützen'!B56</f>
        <v>Verein XI</v>
      </c>
      <c r="D77" s="55">
        <f>'Übersicht Schützen'!C56</f>
        <v>0</v>
      </c>
      <c r="E77" s="38">
        <f>'Übersicht Schützen'!D56</f>
        <v>0</v>
      </c>
      <c r="F77" s="38">
        <f>'Übersicht Schützen'!E56</f>
        <v>0</v>
      </c>
      <c r="G77" s="38">
        <f>'Übersicht Schützen'!F56</f>
        <v>0</v>
      </c>
      <c r="H77" s="38">
        <f>'Übersicht Schützen'!G56</f>
        <v>0</v>
      </c>
      <c r="I77" s="38">
        <f>'Übersicht Schützen'!H56</f>
        <v>0</v>
      </c>
      <c r="J77" s="56">
        <f>'Übersicht Schützen'!I56</f>
        <v>0</v>
      </c>
      <c r="K77" s="38">
        <f t="shared" si="11"/>
        <v>0</v>
      </c>
      <c r="L77" s="38">
        <f>'Übersicht Schützen'!L56</f>
        <v>0</v>
      </c>
      <c r="M77" s="38">
        <f>'Übersicht Schützen'!M56</f>
        <v>0</v>
      </c>
      <c r="N77" s="38">
        <f>'Übersicht Schützen'!N56</f>
        <v>0</v>
      </c>
      <c r="O77" s="38">
        <f>'Übersicht Schützen'!O56</f>
        <v>0</v>
      </c>
      <c r="P77" s="38">
        <f>'Übersicht Schützen'!P56</f>
        <v>0</v>
      </c>
      <c r="Q77" s="38">
        <f>'Übersicht Schützen'!Q56</f>
        <v>0</v>
      </c>
      <c r="R77" s="56">
        <f>'Übersicht Schützen'!R56</f>
        <v>0</v>
      </c>
      <c r="S77" s="38">
        <f t="shared" si="12"/>
        <v>0</v>
      </c>
      <c r="T77" s="56">
        <f>'Übersicht Schützen'!U56</f>
        <v>0</v>
      </c>
      <c r="U77" s="38">
        <f t="shared" si="13"/>
        <v>0</v>
      </c>
      <c r="V77" s="38">
        <f t="shared" si="14"/>
        <v>0</v>
      </c>
    </row>
    <row r="78" spans="1:22" s="51" customFormat="1" ht="18" customHeight="1" x14ac:dyDescent="0.25">
      <c r="A78" s="29">
        <v>56</v>
      </c>
      <c r="B78" s="57" t="str">
        <f>'Übersicht Schützen'!A57</f>
        <v>Schütze 56</v>
      </c>
      <c r="C78" s="89" t="str">
        <f>'Übersicht Schützen'!B57</f>
        <v>Verein XII</v>
      </c>
      <c r="D78" s="58">
        <f>'Übersicht Schützen'!C57</f>
        <v>0</v>
      </c>
      <c r="E78" s="42">
        <f>'Übersicht Schützen'!D57</f>
        <v>0</v>
      </c>
      <c r="F78" s="42">
        <f>'Übersicht Schützen'!E57</f>
        <v>0</v>
      </c>
      <c r="G78" s="42">
        <f>'Übersicht Schützen'!F57</f>
        <v>0</v>
      </c>
      <c r="H78" s="42">
        <f>'Übersicht Schützen'!G57</f>
        <v>0</v>
      </c>
      <c r="I78" s="42">
        <f>'Übersicht Schützen'!H57</f>
        <v>0</v>
      </c>
      <c r="J78" s="59">
        <f>'Übersicht Schützen'!I57</f>
        <v>0</v>
      </c>
      <c r="K78" s="42">
        <f t="shared" si="11"/>
        <v>0</v>
      </c>
      <c r="L78" s="42">
        <f>'Übersicht Schützen'!L57</f>
        <v>0</v>
      </c>
      <c r="M78" s="42">
        <f>'Übersicht Schützen'!M57</f>
        <v>0</v>
      </c>
      <c r="N78" s="42">
        <f>'Übersicht Schützen'!N57</f>
        <v>0</v>
      </c>
      <c r="O78" s="42">
        <f>'Übersicht Schützen'!O57</f>
        <v>0</v>
      </c>
      <c r="P78" s="42">
        <f>'Übersicht Schützen'!P57</f>
        <v>0</v>
      </c>
      <c r="Q78" s="42">
        <f>'Übersicht Schützen'!Q57</f>
        <v>0</v>
      </c>
      <c r="R78" s="59">
        <f>'Übersicht Schützen'!R57</f>
        <v>0</v>
      </c>
      <c r="S78" s="42">
        <f t="shared" si="12"/>
        <v>0</v>
      </c>
      <c r="T78" s="59">
        <f>'Übersicht Schützen'!U57</f>
        <v>0</v>
      </c>
      <c r="U78" s="42">
        <f t="shared" si="13"/>
        <v>0</v>
      </c>
      <c r="V78" s="42">
        <f t="shared" si="14"/>
        <v>0</v>
      </c>
    </row>
    <row r="79" spans="1:22" s="51" customFormat="1" ht="18" customHeight="1" x14ac:dyDescent="0.25">
      <c r="A79" s="50">
        <v>57</v>
      </c>
      <c r="B79" s="54" t="str">
        <f>'Übersicht Schützen'!A58</f>
        <v>Schütze 57</v>
      </c>
      <c r="C79" s="88" t="str">
        <f>'Übersicht Schützen'!B58</f>
        <v>Verein XII</v>
      </c>
      <c r="D79" s="55">
        <f>'Übersicht Schützen'!C58</f>
        <v>0</v>
      </c>
      <c r="E79" s="38">
        <f>'Übersicht Schützen'!D58</f>
        <v>0</v>
      </c>
      <c r="F79" s="38">
        <f>'Übersicht Schützen'!E58</f>
        <v>0</v>
      </c>
      <c r="G79" s="38">
        <f>'Übersicht Schützen'!F58</f>
        <v>0</v>
      </c>
      <c r="H79" s="38">
        <f>'Übersicht Schützen'!G58</f>
        <v>0</v>
      </c>
      <c r="I79" s="38">
        <f>'Übersicht Schützen'!H58</f>
        <v>0</v>
      </c>
      <c r="J79" s="56">
        <f>'Übersicht Schützen'!I58</f>
        <v>0</v>
      </c>
      <c r="K79" s="38">
        <f t="shared" si="11"/>
        <v>0</v>
      </c>
      <c r="L79" s="38">
        <f>'Übersicht Schützen'!L58</f>
        <v>0</v>
      </c>
      <c r="M79" s="38">
        <f>'Übersicht Schützen'!M58</f>
        <v>0</v>
      </c>
      <c r="N79" s="38">
        <f>'Übersicht Schützen'!N58</f>
        <v>0</v>
      </c>
      <c r="O79" s="38">
        <f>'Übersicht Schützen'!O58</f>
        <v>0</v>
      </c>
      <c r="P79" s="38">
        <f>'Übersicht Schützen'!P58</f>
        <v>0</v>
      </c>
      <c r="Q79" s="38">
        <f>'Übersicht Schützen'!Q58</f>
        <v>0</v>
      </c>
      <c r="R79" s="56">
        <f>'Übersicht Schützen'!R58</f>
        <v>0</v>
      </c>
      <c r="S79" s="38">
        <f t="shared" si="12"/>
        <v>0</v>
      </c>
      <c r="T79" s="56">
        <f>'Übersicht Schützen'!U58</f>
        <v>0</v>
      </c>
      <c r="U79" s="38">
        <f t="shared" si="13"/>
        <v>0</v>
      </c>
      <c r="V79" s="38">
        <f t="shared" si="14"/>
        <v>0</v>
      </c>
    </row>
    <row r="80" spans="1:22" s="51" customFormat="1" ht="18" customHeight="1" x14ac:dyDescent="0.25">
      <c r="A80" s="29">
        <v>58</v>
      </c>
      <c r="B80" s="57" t="str">
        <f>'Übersicht Schützen'!A59</f>
        <v>Schütze 58</v>
      </c>
      <c r="C80" s="89" t="str">
        <f>'Übersicht Schützen'!B59</f>
        <v>Verein XII</v>
      </c>
      <c r="D80" s="58">
        <f>'Übersicht Schützen'!C59</f>
        <v>0</v>
      </c>
      <c r="E80" s="42">
        <f>'Übersicht Schützen'!D59</f>
        <v>0</v>
      </c>
      <c r="F80" s="42">
        <f>'Übersicht Schützen'!E59</f>
        <v>0</v>
      </c>
      <c r="G80" s="42">
        <f>'Übersicht Schützen'!F59</f>
        <v>0</v>
      </c>
      <c r="H80" s="42">
        <f>'Übersicht Schützen'!G59</f>
        <v>0</v>
      </c>
      <c r="I80" s="42">
        <f>'Übersicht Schützen'!H59</f>
        <v>0</v>
      </c>
      <c r="J80" s="59">
        <f>'Übersicht Schützen'!I59</f>
        <v>0</v>
      </c>
      <c r="K80" s="42">
        <f t="shared" si="11"/>
        <v>0</v>
      </c>
      <c r="L80" s="42">
        <f>'Übersicht Schützen'!L59</f>
        <v>0</v>
      </c>
      <c r="M80" s="42">
        <f>'Übersicht Schützen'!M59</f>
        <v>0</v>
      </c>
      <c r="N80" s="42">
        <f>'Übersicht Schützen'!N59</f>
        <v>0</v>
      </c>
      <c r="O80" s="42">
        <f>'Übersicht Schützen'!O59</f>
        <v>0</v>
      </c>
      <c r="P80" s="42">
        <f>'Übersicht Schützen'!P59</f>
        <v>0</v>
      </c>
      <c r="Q80" s="42">
        <f>'Übersicht Schützen'!Q59</f>
        <v>0</v>
      </c>
      <c r="R80" s="59">
        <f>'Übersicht Schützen'!R59</f>
        <v>0</v>
      </c>
      <c r="S80" s="42">
        <f t="shared" si="12"/>
        <v>0</v>
      </c>
      <c r="T80" s="59">
        <f>'Übersicht Schützen'!U59</f>
        <v>0</v>
      </c>
      <c r="U80" s="42">
        <f t="shared" si="13"/>
        <v>0</v>
      </c>
      <c r="V80" s="42">
        <f t="shared" si="14"/>
        <v>0</v>
      </c>
    </row>
    <row r="81" spans="1:22" s="51" customFormat="1" ht="18" customHeight="1" x14ac:dyDescent="0.25">
      <c r="A81" s="50">
        <v>59</v>
      </c>
      <c r="B81" s="54" t="str">
        <f>'Übersicht Schützen'!A60</f>
        <v>Schütze 59</v>
      </c>
      <c r="C81" s="88" t="str">
        <f>'Übersicht Schützen'!B60</f>
        <v>Verein XII</v>
      </c>
      <c r="D81" s="55">
        <f>'Übersicht Schützen'!C60</f>
        <v>0</v>
      </c>
      <c r="E81" s="38">
        <f>'Übersicht Schützen'!D60</f>
        <v>0</v>
      </c>
      <c r="F81" s="38">
        <f>'Übersicht Schützen'!E60</f>
        <v>0</v>
      </c>
      <c r="G81" s="38">
        <f>'Übersicht Schützen'!F60</f>
        <v>0</v>
      </c>
      <c r="H81" s="38">
        <f>'Übersicht Schützen'!G60</f>
        <v>0</v>
      </c>
      <c r="I81" s="38">
        <f>'Übersicht Schützen'!H60</f>
        <v>0</v>
      </c>
      <c r="J81" s="56">
        <f>'Übersicht Schützen'!I60</f>
        <v>0</v>
      </c>
      <c r="K81" s="38">
        <f t="shared" si="11"/>
        <v>0</v>
      </c>
      <c r="L81" s="38">
        <f>'Übersicht Schützen'!L60</f>
        <v>0</v>
      </c>
      <c r="M81" s="38">
        <f>'Übersicht Schützen'!M60</f>
        <v>0</v>
      </c>
      <c r="N81" s="38">
        <f>'Übersicht Schützen'!N60</f>
        <v>0</v>
      </c>
      <c r="O81" s="38">
        <f>'Übersicht Schützen'!O60</f>
        <v>0</v>
      </c>
      <c r="P81" s="38">
        <f>'Übersicht Schützen'!P60</f>
        <v>0</v>
      </c>
      <c r="Q81" s="38">
        <f>'Übersicht Schützen'!Q60</f>
        <v>0</v>
      </c>
      <c r="R81" s="56">
        <f>'Übersicht Schützen'!R60</f>
        <v>0</v>
      </c>
      <c r="S81" s="38">
        <f t="shared" si="12"/>
        <v>0</v>
      </c>
      <c r="T81" s="56">
        <f>'Übersicht Schützen'!U60</f>
        <v>0</v>
      </c>
      <c r="U81" s="38">
        <f t="shared" si="13"/>
        <v>0</v>
      </c>
      <c r="V81" s="38">
        <f t="shared" si="14"/>
        <v>0</v>
      </c>
    </row>
    <row r="82" spans="1:22" s="51" customFormat="1" ht="18" customHeight="1" x14ac:dyDescent="0.25">
      <c r="A82" s="29">
        <v>60</v>
      </c>
      <c r="B82" s="57" t="str">
        <f>'Übersicht Schützen'!A61</f>
        <v>Schütze 60</v>
      </c>
      <c r="C82" s="89" t="str">
        <f>'Übersicht Schützen'!B61</f>
        <v>Verein XII</v>
      </c>
      <c r="D82" s="58">
        <f>'Übersicht Schützen'!C61</f>
        <v>0</v>
      </c>
      <c r="E82" s="42">
        <f>'Übersicht Schützen'!D61</f>
        <v>0</v>
      </c>
      <c r="F82" s="42">
        <f>'Übersicht Schützen'!E61</f>
        <v>0</v>
      </c>
      <c r="G82" s="42">
        <f>'Übersicht Schützen'!F61</f>
        <v>0</v>
      </c>
      <c r="H82" s="42">
        <f>'Übersicht Schützen'!G61</f>
        <v>0</v>
      </c>
      <c r="I82" s="42">
        <f>'Übersicht Schützen'!H61</f>
        <v>0</v>
      </c>
      <c r="J82" s="59">
        <f>'Übersicht Schützen'!I61</f>
        <v>0</v>
      </c>
      <c r="K82" s="42">
        <f t="shared" si="11"/>
        <v>0</v>
      </c>
      <c r="L82" s="42">
        <f>'Übersicht Schützen'!L61</f>
        <v>0</v>
      </c>
      <c r="M82" s="42">
        <f>'Übersicht Schützen'!M61</f>
        <v>0</v>
      </c>
      <c r="N82" s="42">
        <f>'Übersicht Schützen'!N61</f>
        <v>0</v>
      </c>
      <c r="O82" s="42">
        <f>'Übersicht Schützen'!O61</f>
        <v>0</v>
      </c>
      <c r="P82" s="42">
        <f>'Übersicht Schützen'!P61</f>
        <v>0</v>
      </c>
      <c r="Q82" s="42">
        <f>'Übersicht Schützen'!Q61</f>
        <v>0</v>
      </c>
      <c r="R82" s="59">
        <f>'Übersicht Schützen'!R61</f>
        <v>0</v>
      </c>
      <c r="S82" s="42">
        <f t="shared" si="12"/>
        <v>0</v>
      </c>
      <c r="T82" s="59">
        <f>'Übersicht Schützen'!U61</f>
        <v>0</v>
      </c>
      <c r="U82" s="42">
        <f t="shared" si="13"/>
        <v>0</v>
      </c>
      <c r="V82" s="42">
        <f t="shared" si="14"/>
        <v>0</v>
      </c>
    </row>
    <row r="83" spans="1:22" ht="6.75" customHeight="1" x14ac:dyDescent="0.25">
      <c r="A83" s="22"/>
      <c r="B83" s="146"/>
      <c r="C83" s="46"/>
      <c r="D83" s="46"/>
      <c r="E83" s="46"/>
      <c r="F83" s="46"/>
      <c r="G83" s="46"/>
      <c r="H83" s="46"/>
      <c r="I83" s="46"/>
      <c r="J83" s="62"/>
      <c r="K83" s="48"/>
      <c r="L83" s="48"/>
      <c r="M83" s="48"/>
      <c r="N83" s="48"/>
      <c r="O83" s="48"/>
      <c r="P83" s="48"/>
      <c r="Q83" s="48"/>
      <c r="R83" s="62"/>
      <c r="S83" s="48"/>
      <c r="T83" s="62"/>
      <c r="U83" s="49"/>
    </row>
    <row r="84" spans="1:22" s="21" customFormat="1" ht="18" customHeight="1" x14ac:dyDescent="0.25">
      <c r="A84" s="53"/>
      <c r="B84" s="53"/>
      <c r="C84" s="50" t="s">
        <v>30</v>
      </c>
      <c r="D84" s="36">
        <f>IF(Formelhilfe!B75 &gt; 0, SUM(D23:D82)/Formelhilfe!B75, 0)</f>
        <v>296.46428571428567</v>
      </c>
      <c r="E84" s="36">
        <f>IF(Formelhilfe!C75 &gt; 0, SUM(E23:E82)/Formelhilfe!C75, 0)</f>
        <v>0</v>
      </c>
      <c r="F84" s="36">
        <f>IF(Formelhilfe!D75 &gt; 0, SUM(F23:F82)/Formelhilfe!D75, 0)</f>
        <v>0</v>
      </c>
      <c r="G84" s="36">
        <f>IF(Formelhilfe!E75 &gt; 0, SUM(G23:G82)/Formelhilfe!E75, 0)</f>
        <v>0</v>
      </c>
      <c r="H84" s="36">
        <f>IF(Formelhilfe!F75 &gt; 0, SUM(H23:H82)/Formelhilfe!F75, 0)</f>
        <v>0</v>
      </c>
      <c r="I84" s="36">
        <f>IF(Formelhilfe!G75 &gt; 0, SUM(I23:I82)/Formelhilfe!G75, 0)</f>
        <v>0</v>
      </c>
      <c r="J84" s="37">
        <f>IF(SUM(J23:J82)&lt;&gt;0,AVERAGEIF(J23:J82,"&lt;&gt;0"),0)</f>
        <v>296.46428571428567</v>
      </c>
      <c r="K84" s="37">
        <f>IF(SUM(K23:K82)&lt;&gt;0,AVERAGEIF(K23:K82,"&lt;&gt;0"),0)</f>
        <v>296.46428571428567</v>
      </c>
      <c r="L84" s="36">
        <f>IF(Formelhilfe!I75 &gt; 0, SUM(L23:L82)/Formelhilfe!I75, 0)</f>
        <v>0</v>
      </c>
      <c r="M84" s="36">
        <f>IF(Formelhilfe!J75 &gt; 0, SUM(M23:M82)/Formelhilfe!J75, 0)</f>
        <v>0</v>
      </c>
      <c r="N84" s="36">
        <f>IF(Formelhilfe!K75 &gt; 0, SUM(N23:N82)/Formelhilfe!K75, 0)</f>
        <v>0</v>
      </c>
      <c r="O84" s="36">
        <f>IF(Formelhilfe!L75 &gt; 0, SUM(O23:O82)/Formelhilfe!L75, 0)</f>
        <v>0</v>
      </c>
      <c r="P84" s="36">
        <f>IF(Formelhilfe!M75 &gt; 0, SUM(P23:P82)/Formelhilfe!M75, 0)</f>
        <v>0</v>
      </c>
      <c r="Q84" s="36">
        <f>IF(Formelhilfe!N75 &gt; 0, SUM(Q23:Q82)/Formelhilfe!N75, 0)</f>
        <v>0</v>
      </c>
      <c r="R84" s="37">
        <f>IF(SUM(R23:R82)&lt;&gt;0,AVERAGEIF(R23:R82,"&lt;&gt;0"),0)</f>
        <v>0</v>
      </c>
      <c r="S84" s="37">
        <f>IF(SUM(S23:S82)&lt;&gt;0,AVERAGEIF(S23:S82,"&lt;&gt;0"),0)</f>
        <v>0</v>
      </c>
      <c r="T84" s="37">
        <f>IF(SUM(T23:T82)&lt;&gt;0,AVERAGEIF(T23:T82,"&lt;&gt;0"),0)</f>
        <v>296.46428571428567</v>
      </c>
      <c r="U84" s="112">
        <f>(K84+S84)</f>
        <v>296.46428571428567</v>
      </c>
      <c r="V84" s="86"/>
    </row>
    <row r="85" spans="1:22" x14ac:dyDescent="0.25">
      <c r="A85" s="22"/>
      <c r="B85" s="22"/>
      <c r="C85" s="22"/>
      <c r="L85" s="48"/>
      <c r="M85" s="48"/>
      <c r="N85" s="48"/>
      <c r="O85" s="48"/>
      <c r="P85" s="48"/>
      <c r="Q85" s="48"/>
      <c r="R85" s="48"/>
      <c r="S85" s="48"/>
      <c r="T85" s="48"/>
      <c r="U85" s="48"/>
    </row>
    <row r="86" spans="1:22" x14ac:dyDescent="0.25">
      <c r="A86" s="22"/>
      <c r="B86" s="22"/>
      <c r="C86" s="22"/>
      <c r="D86" s="48"/>
    </row>
    <row r="87" spans="1:22" x14ac:dyDescent="0.25">
      <c r="A87" s="22"/>
      <c r="B87" s="22"/>
      <c r="C87" s="22"/>
    </row>
    <row r="88" spans="1:22" x14ac:dyDescent="0.25">
      <c r="A88" s="22"/>
      <c r="B88" s="22"/>
      <c r="C88" s="22"/>
    </row>
    <row r="89" spans="1:22" x14ac:dyDescent="0.25">
      <c r="A89" s="22"/>
      <c r="B89" s="22"/>
      <c r="C89" s="22"/>
    </row>
    <row r="90" spans="1:22" x14ac:dyDescent="0.25">
      <c r="A90" s="22"/>
      <c r="B90" s="22"/>
      <c r="C90" s="22"/>
    </row>
    <row r="91" spans="1:22" x14ac:dyDescent="0.25">
      <c r="A91" s="22"/>
      <c r="B91" s="22"/>
      <c r="C91" s="22"/>
    </row>
    <row r="92" spans="1:22" x14ac:dyDescent="0.25">
      <c r="A92" s="22"/>
      <c r="B92" s="22"/>
      <c r="C92" s="22"/>
    </row>
    <row r="93" spans="1:22" x14ac:dyDescent="0.25">
      <c r="A93" s="22"/>
      <c r="B93" s="22"/>
      <c r="C93" s="22"/>
    </row>
    <row r="94" spans="1:22" x14ac:dyDescent="0.25">
      <c r="A94" s="22"/>
      <c r="B94" s="22"/>
      <c r="C94" s="22"/>
      <c r="E94" s="23"/>
      <c r="J94" s="22"/>
      <c r="O94" s="23"/>
      <c r="T94" s="22"/>
    </row>
    <row r="95" spans="1:22" x14ac:dyDescent="0.25">
      <c r="A95" s="22"/>
      <c r="B95" s="22"/>
      <c r="C95" s="22"/>
      <c r="E95" s="23"/>
      <c r="J95" s="22"/>
      <c r="O95" s="23"/>
      <c r="T95" s="22"/>
    </row>
    <row r="96" spans="1:22" x14ac:dyDescent="0.25">
      <c r="A96" s="22"/>
      <c r="B96" s="22"/>
      <c r="C96" s="22"/>
      <c r="E96" s="23"/>
      <c r="J96" s="22"/>
      <c r="O96" s="23"/>
      <c r="T96" s="22"/>
    </row>
    <row r="97" spans="1:20" x14ac:dyDescent="0.25">
      <c r="A97" s="22"/>
      <c r="B97" s="22"/>
      <c r="C97" s="22"/>
      <c r="E97" s="23"/>
      <c r="J97" s="22"/>
      <c r="O97" s="23"/>
      <c r="T97" s="22"/>
    </row>
    <row r="98" spans="1:20" x14ac:dyDescent="0.25">
      <c r="A98" s="22"/>
      <c r="B98" s="22"/>
      <c r="C98" s="22"/>
      <c r="E98" s="23"/>
      <c r="J98" s="22"/>
      <c r="O98" s="23"/>
      <c r="T98" s="22"/>
    </row>
    <row r="99" spans="1:20" x14ac:dyDescent="0.25">
      <c r="A99" s="22"/>
      <c r="B99" s="22"/>
      <c r="C99" s="22"/>
      <c r="E99" s="23"/>
      <c r="J99" s="22"/>
      <c r="O99" s="23"/>
      <c r="T99" s="22"/>
    </row>
    <row r="100" spans="1:20" x14ac:dyDescent="0.25">
      <c r="E100" s="23"/>
      <c r="J100" s="22"/>
      <c r="O100" s="23"/>
      <c r="T100" s="22"/>
    </row>
    <row r="101" spans="1:20" x14ac:dyDescent="0.25">
      <c r="E101" s="23"/>
      <c r="J101" s="22"/>
      <c r="O101" s="23"/>
      <c r="T101" s="22"/>
    </row>
    <row r="102" spans="1:20" x14ac:dyDescent="0.25">
      <c r="E102" s="23"/>
      <c r="J102" s="22"/>
      <c r="O102" s="23"/>
      <c r="T102" s="22"/>
    </row>
    <row r="103" spans="1:20" x14ac:dyDescent="0.25">
      <c r="E103" s="23"/>
      <c r="J103" s="22"/>
      <c r="O103" s="23"/>
      <c r="T103" s="22"/>
    </row>
    <row r="104" spans="1:20" x14ac:dyDescent="0.25">
      <c r="E104" s="23"/>
      <c r="J104" s="22"/>
      <c r="O104" s="23"/>
      <c r="T104" s="22"/>
    </row>
    <row r="105" spans="1:20" x14ac:dyDescent="0.25">
      <c r="E105" s="23"/>
      <c r="J105" s="22"/>
      <c r="O105" s="23"/>
      <c r="T105" s="22"/>
    </row>
    <row r="106" spans="1:20" x14ac:dyDescent="0.25">
      <c r="E106" s="23"/>
      <c r="J106" s="22"/>
      <c r="O106" s="23"/>
      <c r="T106" s="22"/>
    </row>
    <row r="107" spans="1:20" x14ac:dyDescent="0.25">
      <c r="E107" s="23"/>
      <c r="J107" s="22"/>
      <c r="O107" s="23"/>
      <c r="T107" s="22"/>
    </row>
    <row r="108" spans="1:20" x14ac:dyDescent="0.25">
      <c r="E108" s="23"/>
      <c r="J108" s="22"/>
      <c r="O108" s="23"/>
      <c r="T108" s="22"/>
    </row>
    <row r="109" spans="1:20" x14ac:dyDescent="0.25">
      <c r="E109" s="23"/>
      <c r="J109" s="22"/>
      <c r="O109" s="23"/>
      <c r="T109" s="22"/>
    </row>
  </sheetData>
  <sheetProtection algorithmName="SHA-512" hashValue="0NVfh2b/3ErgrmwoXY55uLM5PUl512hxdDAtfAhxB9VJoumCPnNv31FLd49syUPkYOyJ77L1hdZ7PpJxfrOTVg==" saltValue="lkxDNziAaIZaDlmiqe6kAQ==" spinCount="100000" sheet="1" sort="0"/>
  <protectedRanges>
    <protectedRange sqref="P1" name="Bereich3"/>
    <protectedRange sqref="M1" name="Bereich2"/>
    <protectedRange sqref="D3:I4 L3:Q4" name="Bereich1"/>
  </protectedRanges>
  <sortState xmlns:xlrd2="http://schemas.microsoft.com/office/spreadsheetml/2017/richdata2" ref="B23:U48">
    <sortCondition descending="1" ref="U23"/>
  </sortState>
  <mergeCells count="24">
    <mergeCell ref="B4:C4"/>
    <mergeCell ref="J21:K21"/>
    <mergeCell ref="R21:S21"/>
    <mergeCell ref="T21:U21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V21:V23"/>
    <mergeCell ref="P1:Q1"/>
    <mergeCell ref="M1:O1"/>
    <mergeCell ref="K1:L1"/>
    <mergeCell ref="J3:K3"/>
    <mergeCell ref="R3:S3"/>
    <mergeCell ref="T3:U3"/>
    <mergeCell ref="V4:V6"/>
  </mergeCells>
  <conditionalFormatting sqref="D6:I17">
    <cfRule type="cellIs" dxfId="3" priority="7" operator="between">
      <formula>0.01</formula>
      <formula>850</formula>
    </cfRule>
  </conditionalFormatting>
  <conditionalFormatting sqref="L6:Q17">
    <cfRule type="cellIs" dxfId="2" priority="6" operator="between">
      <formula>0.01</formula>
      <formula>850</formula>
    </cfRule>
  </conditionalFormatting>
  <conditionalFormatting sqref="D23:I82 L23:Q82">
    <cfRule type="top10" dxfId="1" priority="5" rank="1"/>
  </conditionalFormatting>
  <conditionalFormatting sqref="D6:I17 L6:Q17">
    <cfRule type="top10" dxfId="0" priority="4" rank="1"/>
  </conditionalFormatting>
  <pageMargins left="0.9055118110236221" right="0.9055118110236221" top="0.39370078740157483" bottom="0.39370078740157483" header="0.19685039370078741" footer="0.11811023622047245"/>
  <pageSetup paperSize="9" scale="5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3" r:id="rId4" name="Button 5">
              <controlPr locked="0" defaultSize="0" print="0" autoFill="0" autoPict="0" macro="[0]!Namenundvereineintragen">
                <anchor moveWithCells="1" sizeWithCells="1">
                  <from>
                    <xdr:col>11</xdr:col>
                    <xdr:colOff>57150</xdr:colOff>
                    <xdr:row>19</xdr:row>
                    <xdr:rowOff>85725</xdr:rowOff>
                  </from>
                  <to>
                    <xdr:col>16</xdr:col>
                    <xdr:colOff>400050</xdr:colOff>
                    <xdr:row>21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5" name="Button 8">
              <controlPr locked="0" defaultSize="0" print="0" autoFill="0" autoPict="0" macro="[0]!Sortieren">
                <anchor moveWithCells="1" sizeWithCells="1">
                  <from>
                    <xdr:col>3</xdr:col>
                    <xdr:colOff>76200</xdr:colOff>
                    <xdr:row>19</xdr:row>
                    <xdr:rowOff>95250</xdr:rowOff>
                  </from>
                  <to>
                    <xdr:col>8</xdr:col>
                    <xdr:colOff>409575</xdr:colOff>
                    <xdr:row>21</xdr:row>
                    <xdr:rowOff>104775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3CF882DD-9C9F-4ADE-9594-1B8A7D3D794A}">
          <x14:formula1>
            <xm:f>Formelhilfe!$U$1:$U$7</xm:f>
          </x14:formula1>
          <xm:sqref>K1:L1</xm:sqref>
        </x14:dataValidation>
        <x14:dataValidation type="list" allowBlank="1" showInputMessage="1" showErrorMessage="1" xr:uid="{00000000-0002-0000-0000-000002000000}">
          <x14:formula1>
            <xm:f>Formelhilfe!$S$1:$S$17</xm:f>
          </x14:formula1>
          <xm:sqref>M1:O1</xm:sqref>
        </x14:dataValidation>
        <x14:dataValidation type="list" allowBlank="1" showInputMessage="1" showErrorMessage="1" xr:uid="{8FCE20C6-556D-4956-AFB9-B3DD808E6DF9}">
          <x14:formula1>
            <xm:f>Formelhilfe!$T$1:$T$9</xm:f>
          </x14:formula1>
          <xm:sqref>P1:Q1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19D57B-D3B1-42F2-83F1-3B7130FC4776}">
  <sheetPr codeName="Tabelle10">
    <pageSetUpPr fitToPage="1"/>
  </sheetPr>
  <dimension ref="A1:AO77"/>
  <sheetViews>
    <sheetView workbookViewId="0">
      <selection activeCell="B9" sqref="B9"/>
    </sheetView>
  </sheetViews>
  <sheetFormatPr baseColWidth="10"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 t="str">
        <f>Übersicht!N4</f>
        <v>Esterwegen</v>
      </c>
      <c r="AJ1" s="168"/>
    </row>
    <row r="2" spans="1:41" x14ac:dyDescent="0.25">
      <c r="A2" s="101">
        <v>1</v>
      </c>
      <c r="B2" s="64" t="str">
        <f>'Wettkampf 1'!B2</f>
        <v>Esterwegen</v>
      </c>
      <c r="D2" s="72">
        <f>G76</f>
        <v>0</v>
      </c>
      <c r="E2" s="105" t="str">
        <f>IF(H76&gt;4,"Es sind zu viele Schützen in Wertung!"," ")</f>
        <v>Es sind zu viele Schützen in Wertung!</v>
      </c>
      <c r="AH2" s="102" t="s">
        <v>31</v>
      </c>
      <c r="AI2" s="169" t="str">
        <f>Übersicht!N3</f>
        <v>22.02.</v>
      </c>
      <c r="AJ2" s="168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Lähden Jugend I</v>
      </c>
      <c r="D3" s="72">
        <f>I76</f>
        <v>0</v>
      </c>
      <c r="E3" s="105" t="str">
        <f>IF(J76&gt;4,"Es sind zu viele Schützen in Wertung!"," ")</f>
        <v>Es sind zu viele Schützen in Wertung!</v>
      </c>
    </row>
    <row r="4" spans="1:41" x14ac:dyDescent="0.25">
      <c r="A4" s="101">
        <v>3</v>
      </c>
      <c r="B4" s="64" t="str">
        <f>'Wettkampf 1'!B4</f>
        <v>Börgerwald</v>
      </c>
      <c r="D4" s="72">
        <f>K76</f>
        <v>0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Börgermoor</v>
      </c>
      <c r="D5" s="72">
        <f>M76</f>
        <v>0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/>
      <c r="AJ5" s="164"/>
      <c r="AK5" s="75"/>
    </row>
    <row r="6" spans="1:41" x14ac:dyDescent="0.25">
      <c r="A6" s="101">
        <v>5</v>
      </c>
      <c r="B6" s="64" t="str">
        <f>'Wettkampf 1'!B6</f>
        <v>Spahnharrenstätte</v>
      </c>
      <c r="D6" s="72">
        <f>O76</f>
        <v>0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/>
      <c r="AJ6" s="167"/>
      <c r="AK6" s="75"/>
    </row>
    <row r="7" spans="1:41" x14ac:dyDescent="0.25">
      <c r="A7" s="101">
        <v>6</v>
      </c>
      <c r="B7" s="64" t="str">
        <f>'Wettkampf 1'!B7</f>
        <v>Lorup</v>
      </c>
      <c r="D7" s="72">
        <f>Q76</f>
        <v>0</v>
      </c>
      <c r="E7" s="105" t="str">
        <f>IF(R76&gt;4,"Es sind zu viele Schützen in Wertung!"," ")</f>
        <v>Es sind zu viele Schützen in Wertung!</v>
      </c>
      <c r="AG7" s="75"/>
      <c r="AH7" s="102" t="s">
        <v>51</v>
      </c>
      <c r="AI7" s="170" t="s">
        <v>60</v>
      </c>
      <c r="AJ7" s="171"/>
      <c r="AK7" s="75"/>
    </row>
    <row r="8" spans="1:41" x14ac:dyDescent="0.25">
      <c r="A8" s="101">
        <v>7</v>
      </c>
      <c r="B8" s="64" t="str">
        <f>'Wettkampf 1'!B8</f>
        <v>Lahn</v>
      </c>
      <c r="D8" s="72">
        <f>S76</f>
        <v>0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Verein VIII</v>
      </c>
      <c r="D9" s="72">
        <f>U76</f>
        <v>0</v>
      </c>
      <c r="E9" s="105" t="str">
        <f>IF(V76&gt;4,"Es sind zu viele Schützen in Wertung!"," ")</f>
        <v>Es sind zu viele Schützen in Wertung!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Verein IX</v>
      </c>
      <c r="D10" s="72">
        <f>W76</f>
        <v>0</v>
      </c>
      <c r="E10" s="105" t="str">
        <f>IF(X76&gt;4,"Es sind zu viele Schützen in Wertung!"," ")</f>
        <v>Es sind zu viele Schützen in Wertung!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Verein X</v>
      </c>
      <c r="D11" s="72">
        <f>Y76</f>
        <v>0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Verein XI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94</v>
      </c>
      <c r="T15" s="80"/>
      <c r="U15" s="66" t="s">
        <v>95</v>
      </c>
      <c r="V15" s="80"/>
      <c r="W15" s="66" t="s">
        <v>96</v>
      </c>
      <c r="X15" s="80"/>
      <c r="Y15" s="66" t="s">
        <v>97</v>
      </c>
      <c r="Z15" s="80"/>
      <c r="AA15" s="66" t="s">
        <v>98</v>
      </c>
      <c r="AB15" s="80"/>
      <c r="AC15" s="66" t="s">
        <v>99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Gedecknis Stefan</v>
      </c>
      <c r="C16" s="65" t="str">
        <f>'Wettkampf 1'!C16</f>
        <v>Esterwegen</v>
      </c>
      <c r="D16" s="81"/>
      <c r="E16" s="82"/>
      <c r="F16" s="67">
        <f>IF(E16="x","0",D16)</f>
        <v>0</v>
      </c>
      <c r="G16" s="68">
        <f>IF(C16=$B$2,F16,0)</f>
        <v>0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1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>Wübben Jasper</v>
      </c>
      <c r="C17" s="65" t="str">
        <f>'Wettkampf 1'!C17</f>
        <v>Esterwegen</v>
      </c>
      <c r="D17" s="81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1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Engbers Julian</v>
      </c>
      <c r="C18" s="65" t="str">
        <f>'Wettkampf 1'!C18</f>
        <v>Esterwegen</v>
      </c>
      <c r="D18" s="81"/>
      <c r="E18" s="82"/>
      <c r="F18" s="67">
        <f t="shared" si="0"/>
        <v>0</v>
      </c>
      <c r="G18" s="68">
        <f t="shared" si="1"/>
        <v>0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1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Meyer Johan</v>
      </c>
      <c r="C19" s="65" t="str">
        <f>'Wettkampf 1'!C19</f>
        <v>Esterwegen</v>
      </c>
      <c r="D19" s="81"/>
      <c r="E19" s="82"/>
      <c r="F19" s="67">
        <f t="shared" si="0"/>
        <v>0</v>
      </c>
      <c r="G19" s="68">
        <f t="shared" si="1"/>
        <v>0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1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>Esterwegen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>Strüwing Inja</v>
      </c>
      <c r="C21" s="65" t="str">
        <f>'Wettkampf 1'!C21</f>
        <v>Lähden Jugend I</v>
      </c>
      <c r="D21" s="81"/>
      <c r="E21" s="82"/>
      <c r="F21" s="67">
        <f t="shared" si="0"/>
        <v>0</v>
      </c>
      <c r="G21" s="68">
        <f t="shared" si="1"/>
        <v>0</v>
      </c>
      <c r="H21" s="68">
        <f t="shared" si="2"/>
        <v>0</v>
      </c>
      <c r="I21" s="68">
        <f t="shared" si="3"/>
        <v>0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1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Bruns Hendrik</v>
      </c>
      <c r="C22" s="65" t="str">
        <f>'Wettkampf 1'!C22</f>
        <v>Lähden Jugend I</v>
      </c>
      <c r="D22" s="81"/>
      <c r="E22" s="82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Feldhaus Vanessa</v>
      </c>
      <c r="C23" s="65" t="str">
        <f>'Wettkampf 1'!C23</f>
        <v>Lähden Jugend I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 xml:space="preserve">Feldhaus Celien </v>
      </c>
      <c r="C24" s="65" t="str">
        <f>'Wettkampf 1'!C24</f>
        <v>Lähden Jugend I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Schütze 10</v>
      </c>
      <c r="C25" s="65" t="str">
        <f>'Wettkampf 1'!C25</f>
        <v>Lähden Jugend I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Hanneken Maren</v>
      </c>
      <c r="C26" s="65" t="str">
        <f>'Wettkampf 1'!C26</f>
        <v>Börgerwald</v>
      </c>
      <c r="D26" s="81"/>
      <c r="E26" s="82"/>
      <c r="F26" s="67">
        <f t="shared" si="0"/>
        <v>0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0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1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Köstering Nele</v>
      </c>
      <c r="C27" s="65" t="str">
        <f>'Wettkampf 1'!C27</f>
        <v>Börgerwald</v>
      </c>
      <c r="D27" s="81"/>
      <c r="E27" s="82"/>
      <c r="F27" s="67">
        <f t="shared" si="0"/>
        <v>0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0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1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Schütze 13</v>
      </c>
      <c r="C28" s="65" t="str">
        <f>'Wettkampf 1'!C28</f>
        <v>Börgerwald</v>
      </c>
      <c r="D28" s="81"/>
      <c r="E28" s="82"/>
      <c r="F28" s="67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0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1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Schütze 14</v>
      </c>
      <c r="C29" s="65" t="str">
        <f>'Wettkampf 1'!C29</f>
        <v>Börgerwald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Börgerwald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Brandt Mira</v>
      </c>
      <c r="C31" s="65" t="str">
        <f>'Wettkampf 1'!C31</f>
        <v>Börgermoor</v>
      </c>
      <c r="D31" s="81"/>
      <c r="E31" s="82"/>
      <c r="F31" s="67">
        <f t="shared" si="0"/>
        <v>0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0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1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Eichhorn Luca</v>
      </c>
      <c r="C32" s="65" t="str">
        <f>'Wettkampf 1'!C32</f>
        <v>Börgermoor</v>
      </c>
      <c r="D32" s="81"/>
      <c r="E32" s="82"/>
      <c r="F32" s="67">
        <f t="shared" si="0"/>
        <v>0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0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1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Kohnen Saskia</v>
      </c>
      <c r="C33" s="65" t="str">
        <f>'Wettkampf 1'!C33</f>
        <v>Börgermoor</v>
      </c>
      <c r="D33" s="81"/>
      <c r="E33" s="82"/>
      <c r="F33" s="67">
        <f t="shared" si="0"/>
        <v>0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0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1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Schütze 19</v>
      </c>
      <c r="C34" s="65" t="str">
        <f>'Wettkampf 1'!C34</f>
        <v>Börgermoor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Schütze 20</v>
      </c>
      <c r="C35" s="65" t="str">
        <f>'Wettkampf 1'!C35</f>
        <v>Börgermoor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>Runde Marcel</v>
      </c>
      <c r="C36" s="65" t="str">
        <f>'Wettkampf 1'!C36</f>
        <v>Spahnharrenstätte</v>
      </c>
      <c r="D36" s="81"/>
      <c r="E36" s="82"/>
      <c r="F36" s="67">
        <f t="shared" si="0"/>
        <v>0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0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1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 xml:space="preserve">Leis Fynn Lucas </v>
      </c>
      <c r="C37" s="65" t="str">
        <f>'Wettkampf 1'!C37</f>
        <v>Spahnharrenstätte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Schütze 23</v>
      </c>
      <c r="C38" s="65" t="str">
        <f>'Wettkampf 1'!C38</f>
        <v>Spahnharrenstätte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Schütze 24</v>
      </c>
      <c r="C39" s="65" t="str">
        <f>'Wettkampf 1'!C39</f>
        <v>Spahnharrenstätte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Schütze 25</v>
      </c>
      <c r="C40" s="65" t="str">
        <f>'Wettkampf 1'!C40</f>
        <v>Spahnharrenstätte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>Dolling Leon</v>
      </c>
      <c r="C41" s="65" t="str">
        <f>'Wettkampf 1'!C41</f>
        <v>Lorup</v>
      </c>
      <c r="D41" s="81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0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Schütze 27</v>
      </c>
      <c r="C42" s="65" t="str">
        <f>'Wettkampf 1'!C42</f>
        <v>Lorup</v>
      </c>
      <c r="D42" s="81"/>
      <c r="E42" s="82"/>
      <c r="F42" s="67">
        <f t="shared" si="0"/>
        <v>0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0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1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Schütze 28</v>
      </c>
      <c r="C43" s="65" t="str">
        <f>'Wettkampf 1'!C43</f>
        <v>Lorup</v>
      </c>
      <c r="D43" s="81"/>
      <c r="E43" s="82"/>
      <c r="F43" s="67">
        <f t="shared" si="0"/>
        <v>0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0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1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Schütze 29</v>
      </c>
      <c r="C44" s="65" t="str">
        <f>'Wettkampf 1'!C44</f>
        <v>Lorup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Lorup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Wilken Noah</v>
      </c>
      <c r="C46" s="65" t="str">
        <f>'Wettkampf 1'!C46</f>
        <v>Lahn</v>
      </c>
      <c r="D46" s="81"/>
      <c r="E46" s="82"/>
      <c r="F46" s="67">
        <f t="shared" si="0"/>
        <v>0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0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1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Schütze 32</v>
      </c>
      <c r="C47" s="65" t="str">
        <f>'Wettkampf 1'!C47</f>
        <v>Lahn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1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Schütze 33</v>
      </c>
      <c r="C48" s="65" t="str">
        <f>'Wettkampf 1'!C48</f>
        <v>Lahn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1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Schütze 34</v>
      </c>
      <c r="C49" s="65" t="str">
        <f>'Wettkampf 1'!C49</f>
        <v>Lahn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Lahn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Schütze 36</v>
      </c>
      <c r="C51" s="65" t="str">
        <f>'Wettkampf 1'!C51</f>
        <v>Verein VIII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0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1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Schütze 37</v>
      </c>
      <c r="C52" s="65" t="str">
        <f>'Wettkampf 1'!C52</f>
        <v>Verein VIII</v>
      </c>
      <c r="D52" s="81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0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Schütze 38</v>
      </c>
      <c r="C53" s="65" t="str">
        <f>'Wettkampf 1'!C53</f>
        <v>Verein VIII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Schütze 39</v>
      </c>
      <c r="C54" s="65" t="str">
        <f>'Wettkampf 1'!C54</f>
        <v>Verein VIII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Schütze 40</v>
      </c>
      <c r="C55" s="65" t="str">
        <f>'Wettkampf 1'!C55</f>
        <v>Verein VIII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Schütze 41</v>
      </c>
      <c r="C56" s="65" t="str">
        <f>'Wettkampf 1'!C56</f>
        <v>Verein IX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Schütze 42</v>
      </c>
      <c r="C57" s="65" t="str">
        <f>'Wettkampf 1'!C57</f>
        <v>Verein IX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Schütze 43</v>
      </c>
      <c r="C58" s="65" t="str">
        <f>'Wettkampf 1'!C58</f>
        <v>Verein IX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Schütze 44</v>
      </c>
      <c r="C59" s="65" t="str">
        <f>'Wettkampf 1'!C59</f>
        <v>Verein IX</v>
      </c>
      <c r="D59" s="81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0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1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Verein IX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Schütze 46</v>
      </c>
      <c r="C61" s="65" t="str">
        <f>'Wettkampf 1'!C61</f>
        <v>Verein X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Schütze 47</v>
      </c>
      <c r="C62" s="65" t="str">
        <f>'Wettkampf 1'!C62</f>
        <v>Verein X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Schütze 48</v>
      </c>
      <c r="C63" s="65" t="str">
        <f>'Wettkampf 1'!C63</f>
        <v>Verein X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Verein X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Verein X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>Schütze 51</v>
      </c>
      <c r="C66" s="65" t="str">
        <f>'Wettkampf 1'!C66</f>
        <v>Verein XI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Verein XI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Verein XI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Verein XI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Verein XI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0</v>
      </c>
      <c r="H76" s="68">
        <f>SUM(H16:H75)</f>
        <v>5</v>
      </c>
      <c r="I76" s="68">
        <f>LARGE(I16:I75,1)+LARGE(I16:I75,2)+LARGE(I16:I75,3)</f>
        <v>0</v>
      </c>
      <c r="J76" s="68">
        <f>SUM(J16:J75)</f>
        <v>5</v>
      </c>
      <c r="K76" s="68">
        <f>LARGE(K16:K75,1)+LARGE(K16:K75,2)+LARGE(K16:K75,3)</f>
        <v>0</v>
      </c>
      <c r="L76" s="68">
        <f>SUM(L16:L75)</f>
        <v>5</v>
      </c>
      <c r="M76" s="68">
        <f>LARGE(M16:M75,1)+LARGE(M16:M75,2)+LARGE(M16:M75,3)</f>
        <v>0</v>
      </c>
      <c r="N76" s="68">
        <f>SUM(N16:N75)</f>
        <v>5</v>
      </c>
      <c r="O76" s="68">
        <f>LARGE(O16:O75,1)+LARGE(O16:O75,2)+LARGE(O16:O75,3)</f>
        <v>0</v>
      </c>
      <c r="P76" s="68">
        <f>SUM(P16:P75)</f>
        <v>5</v>
      </c>
      <c r="Q76" s="68">
        <f>LARGE(Q16:Q75,1)+LARGE(Q16:Q75,2)+LARGE(Q16:Q75,3)</f>
        <v>0</v>
      </c>
      <c r="R76" s="68">
        <f>SUM(R16:R75)</f>
        <v>5</v>
      </c>
      <c r="S76" s="68">
        <f>LARGE(S16:S75,1)+LARGE(S16:S75,2)+LARGE(S16:S75,3)</f>
        <v>0</v>
      </c>
      <c r="T76" s="68">
        <f>SUM(T16:T75)</f>
        <v>5</v>
      </c>
      <c r="U76" s="68">
        <f>LARGE(U16:U75,1)+LARGE(U16:U75,2)+LARGE(U16:U75,3)</f>
        <v>0</v>
      </c>
      <c r="V76" s="68">
        <f>SUM(V16:V75)</f>
        <v>5</v>
      </c>
      <c r="W76" s="68">
        <f>LARGE(W16:W75,1)+LARGE(W16:W75,2)+LARGE(W16:W75,3)</f>
        <v>0</v>
      </c>
      <c r="X76" s="68">
        <f>SUM(X16:X75)</f>
        <v>5</v>
      </c>
      <c r="Y76" s="68">
        <f>LARGE(Y16:Y75,1)+LARGE(Y16:Y75,2)+LARGE(Y16:Y75,3)</f>
        <v>0</v>
      </c>
      <c r="Z76" s="68">
        <f>SUM(Z16:Z75)</f>
        <v>5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59</v>
      </c>
    </row>
  </sheetData>
  <sheetProtection algorithmName="SHA-512" hashValue="nC377yfp4qJDR/rWzjSmZ0eXMOhCwXhH7Ef/Wp48T47rh02l2XTferLCFy5J2wo0RqqAuWMtj2Gf8q5qGkMeEQ==" saltValue="BwmZGYtSq1qyvHVRmuEPJg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38958095-A39C-4B4A-AABD-2DD91A81CA2D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DC7AB4-73C6-4E5C-857A-FD4026211E4A}">
  <sheetPr codeName="Tabelle11">
    <pageSetUpPr fitToPage="1"/>
  </sheetPr>
  <dimension ref="A1:AO77"/>
  <sheetViews>
    <sheetView workbookViewId="0">
      <selection activeCell="AI3" sqref="AI3"/>
    </sheetView>
  </sheetViews>
  <sheetFormatPr baseColWidth="10"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 t="str">
        <f>Übersicht!O4</f>
        <v>Lahn</v>
      </c>
      <c r="AJ1" s="168"/>
    </row>
    <row r="2" spans="1:41" x14ac:dyDescent="0.25">
      <c r="A2" s="101">
        <v>1</v>
      </c>
      <c r="B2" s="64" t="str">
        <f>'Wettkampf 1'!B2</f>
        <v>Esterwegen</v>
      </c>
      <c r="D2" s="72">
        <f>G76</f>
        <v>0</v>
      </c>
      <c r="E2" s="105" t="str">
        <f>IF(H76&gt;4,"Es sind zu viele Schützen in Wertung!"," ")</f>
        <v>Es sind zu viele Schützen in Wertung!</v>
      </c>
      <c r="AH2" s="102" t="s">
        <v>31</v>
      </c>
      <c r="AI2" s="169" t="str">
        <f>Übersicht!O3</f>
        <v>15.03.</v>
      </c>
      <c r="AJ2" s="168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Lähden Jugend I</v>
      </c>
      <c r="D3" s="72">
        <f>I76</f>
        <v>0</v>
      </c>
      <c r="E3" s="105" t="str">
        <f>IF(J76&gt;4,"Es sind zu viele Schützen in Wertung!"," ")</f>
        <v>Es sind zu viele Schützen in Wertung!</v>
      </c>
    </row>
    <row r="4" spans="1:41" x14ac:dyDescent="0.25">
      <c r="A4" s="101">
        <v>3</v>
      </c>
      <c r="B4" s="64" t="str">
        <f>'Wettkampf 1'!B4</f>
        <v>Börgerwald</v>
      </c>
      <c r="D4" s="72">
        <f>K76</f>
        <v>0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Börgermoor</v>
      </c>
      <c r="D5" s="72">
        <f>M76</f>
        <v>0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/>
      <c r="AJ5" s="164"/>
      <c r="AK5" s="75"/>
    </row>
    <row r="6" spans="1:41" x14ac:dyDescent="0.25">
      <c r="A6" s="101">
        <v>5</v>
      </c>
      <c r="B6" s="64" t="str">
        <f>'Wettkampf 1'!B6</f>
        <v>Spahnharrenstätte</v>
      </c>
      <c r="D6" s="72">
        <f>O76</f>
        <v>0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/>
      <c r="AJ6" s="167"/>
      <c r="AK6" s="75"/>
    </row>
    <row r="7" spans="1:41" x14ac:dyDescent="0.25">
      <c r="A7" s="101">
        <v>6</v>
      </c>
      <c r="B7" s="64" t="str">
        <f>'Wettkampf 1'!B7</f>
        <v>Lorup</v>
      </c>
      <c r="D7" s="72">
        <f>Q76</f>
        <v>0</v>
      </c>
      <c r="E7" s="105" t="str">
        <f>IF(R76&gt;4,"Es sind zu viele Schützen in Wertung!"," ")</f>
        <v>Es sind zu viele Schützen in Wertung!</v>
      </c>
      <c r="AG7" s="75"/>
      <c r="AH7" s="102" t="s">
        <v>51</v>
      </c>
      <c r="AI7" s="170" t="s">
        <v>60</v>
      </c>
      <c r="AJ7" s="171"/>
      <c r="AK7" s="75"/>
    </row>
    <row r="8" spans="1:41" x14ac:dyDescent="0.25">
      <c r="A8" s="101">
        <v>7</v>
      </c>
      <c r="B8" s="64" t="str">
        <f>'Wettkampf 1'!B8</f>
        <v>Lahn</v>
      </c>
      <c r="D8" s="72">
        <f>S76</f>
        <v>0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Verein VIII</v>
      </c>
      <c r="D9" s="72">
        <f>U76</f>
        <v>0</v>
      </c>
      <c r="E9" s="105" t="str">
        <f>IF(V76&gt;4,"Es sind zu viele Schützen in Wertung!"," ")</f>
        <v>Es sind zu viele Schützen in Wertung!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Verein IX</v>
      </c>
      <c r="D10" s="72">
        <f>W76</f>
        <v>0</v>
      </c>
      <c r="E10" s="105" t="str">
        <f>IF(X76&gt;4,"Es sind zu viele Schützen in Wertung!"," ")</f>
        <v>Es sind zu viele Schützen in Wertung!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Verein X</v>
      </c>
      <c r="D11" s="72">
        <f>Y76</f>
        <v>0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Verein XI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94</v>
      </c>
      <c r="T15" s="80"/>
      <c r="U15" s="66" t="s">
        <v>95</v>
      </c>
      <c r="V15" s="80"/>
      <c r="W15" s="66" t="s">
        <v>96</v>
      </c>
      <c r="X15" s="80"/>
      <c r="Y15" s="66" t="s">
        <v>97</v>
      </c>
      <c r="Z15" s="80"/>
      <c r="AA15" s="66" t="s">
        <v>98</v>
      </c>
      <c r="AB15" s="80"/>
      <c r="AC15" s="66" t="s">
        <v>99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Gedecknis Stefan</v>
      </c>
      <c r="C16" s="65" t="str">
        <f>'Wettkampf 1'!C16</f>
        <v>Esterwegen</v>
      </c>
      <c r="D16" s="81"/>
      <c r="E16" s="82"/>
      <c r="F16" s="67">
        <f>IF(E16="x","0",D16)</f>
        <v>0</v>
      </c>
      <c r="G16" s="68">
        <f>IF(C16=$B$2,F16,0)</f>
        <v>0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1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>Wübben Jasper</v>
      </c>
      <c r="C17" s="65" t="str">
        <f>'Wettkampf 1'!C17</f>
        <v>Esterwegen</v>
      </c>
      <c r="D17" s="81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1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Engbers Julian</v>
      </c>
      <c r="C18" s="65" t="str">
        <f>'Wettkampf 1'!C18</f>
        <v>Esterwegen</v>
      </c>
      <c r="D18" s="81"/>
      <c r="E18" s="82"/>
      <c r="F18" s="67">
        <f t="shared" si="0"/>
        <v>0</v>
      </c>
      <c r="G18" s="68">
        <f t="shared" si="1"/>
        <v>0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1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Meyer Johan</v>
      </c>
      <c r="C19" s="65" t="str">
        <f>'Wettkampf 1'!C19</f>
        <v>Esterwegen</v>
      </c>
      <c r="D19" s="81"/>
      <c r="E19" s="82"/>
      <c r="F19" s="67">
        <f t="shared" si="0"/>
        <v>0</v>
      </c>
      <c r="G19" s="68">
        <f t="shared" si="1"/>
        <v>0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1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>Esterwegen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>Strüwing Inja</v>
      </c>
      <c r="C21" s="65" t="str">
        <f>'Wettkampf 1'!C21</f>
        <v>Lähden Jugend I</v>
      </c>
      <c r="D21" s="81"/>
      <c r="E21" s="82"/>
      <c r="F21" s="67">
        <f t="shared" si="0"/>
        <v>0</v>
      </c>
      <c r="G21" s="68">
        <f t="shared" si="1"/>
        <v>0</v>
      </c>
      <c r="H21" s="68">
        <f t="shared" si="2"/>
        <v>0</v>
      </c>
      <c r="I21" s="68">
        <f t="shared" si="3"/>
        <v>0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1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Bruns Hendrik</v>
      </c>
      <c r="C22" s="65" t="str">
        <f>'Wettkampf 1'!C22</f>
        <v>Lähden Jugend I</v>
      </c>
      <c r="D22" s="81"/>
      <c r="E22" s="82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Feldhaus Vanessa</v>
      </c>
      <c r="C23" s="65" t="str">
        <f>'Wettkampf 1'!C23</f>
        <v>Lähden Jugend I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 xml:space="preserve">Feldhaus Celien </v>
      </c>
      <c r="C24" s="65" t="str">
        <f>'Wettkampf 1'!C24</f>
        <v>Lähden Jugend I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Schütze 10</v>
      </c>
      <c r="C25" s="65" t="str">
        <f>'Wettkampf 1'!C25</f>
        <v>Lähden Jugend I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Hanneken Maren</v>
      </c>
      <c r="C26" s="65" t="str">
        <f>'Wettkampf 1'!C26</f>
        <v>Börgerwald</v>
      </c>
      <c r="D26" s="81"/>
      <c r="E26" s="82"/>
      <c r="F26" s="67">
        <f t="shared" si="0"/>
        <v>0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0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1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Köstering Nele</v>
      </c>
      <c r="C27" s="65" t="str">
        <f>'Wettkampf 1'!C27</f>
        <v>Börgerwald</v>
      </c>
      <c r="D27" s="81"/>
      <c r="E27" s="82"/>
      <c r="F27" s="67">
        <f t="shared" si="0"/>
        <v>0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0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1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Schütze 13</v>
      </c>
      <c r="C28" s="65" t="str">
        <f>'Wettkampf 1'!C28</f>
        <v>Börgerwald</v>
      </c>
      <c r="D28" s="81"/>
      <c r="E28" s="82"/>
      <c r="F28" s="67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0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1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Schütze 14</v>
      </c>
      <c r="C29" s="65" t="str">
        <f>'Wettkampf 1'!C29</f>
        <v>Börgerwald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Börgerwald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Brandt Mira</v>
      </c>
      <c r="C31" s="65" t="str">
        <f>'Wettkampf 1'!C31</f>
        <v>Börgermoor</v>
      </c>
      <c r="D31" s="81"/>
      <c r="E31" s="82"/>
      <c r="F31" s="67">
        <f t="shared" si="0"/>
        <v>0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0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1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Eichhorn Luca</v>
      </c>
      <c r="C32" s="65" t="str">
        <f>'Wettkampf 1'!C32</f>
        <v>Börgermoor</v>
      </c>
      <c r="D32" s="81"/>
      <c r="E32" s="82"/>
      <c r="F32" s="67">
        <f t="shared" si="0"/>
        <v>0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0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1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Kohnen Saskia</v>
      </c>
      <c r="C33" s="65" t="str">
        <f>'Wettkampf 1'!C33</f>
        <v>Börgermoor</v>
      </c>
      <c r="D33" s="81"/>
      <c r="E33" s="82"/>
      <c r="F33" s="67">
        <f t="shared" si="0"/>
        <v>0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0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1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Schütze 19</v>
      </c>
      <c r="C34" s="65" t="str">
        <f>'Wettkampf 1'!C34</f>
        <v>Börgermoor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Schütze 20</v>
      </c>
      <c r="C35" s="65" t="str">
        <f>'Wettkampf 1'!C35</f>
        <v>Börgermoor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>Runde Marcel</v>
      </c>
      <c r="C36" s="65" t="str">
        <f>'Wettkampf 1'!C36</f>
        <v>Spahnharrenstätte</v>
      </c>
      <c r="D36" s="81"/>
      <c r="E36" s="82"/>
      <c r="F36" s="67">
        <f t="shared" si="0"/>
        <v>0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0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1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 xml:space="preserve">Leis Fynn Lucas </v>
      </c>
      <c r="C37" s="65" t="str">
        <f>'Wettkampf 1'!C37</f>
        <v>Spahnharrenstätte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Schütze 23</v>
      </c>
      <c r="C38" s="65" t="str">
        <f>'Wettkampf 1'!C38</f>
        <v>Spahnharrenstätte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Schütze 24</v>
      </c>
      <c r="C39" s="65" t="str">
        <f>'Wettkampf 1'!C39</f>
        <v>Spahnharrenstätte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Schütze 25</v>
      </c>
      <c r="C40" s="65" t="str">
        <f>'Wettkampf 1'!C40</f>
        <v>Spahnharrenstätte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>Dolling Leon</v>
      </c>
      <c r="C41" s="65" t="str">
        <f>'Wettkampf 1'!C41</f>
        <v>Lorup</v>
      </c>
      <c r="D41" s="81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0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Schütze 27</v>
      </c>
      <c r="C42" s="65" t="str">
        <f>'Wettkampf 1'!C42</f>
        <v>Lorup</v>
      </c>
      <c r="D42" s="81"/>
      <c r="E42" s="82"/>
      <c r="F42" s="67">
        <f t="shared" si="0"/>
        <v>0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0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1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Schütze 28</v>
      </c>
      <c r="C43" s="65" t="str">
        <f>'Wettkampf 1'!C43</f>
        <v>Lorup</v>
      </c>
      <c r="D43" s="81"/>
      <c r="E43" s="82"/>
      <c r="F43" s="67">
        <f t="shared" si="0"/>
        <v>0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0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1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Schütze 29</v>
      </c>
      <c r="C44" s="65" t="str">
        <f>'Wettkampf 1'!C44</f>
        <v>Lorup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Lorup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Wilken Noah</v>
      </c>
      <c r="C46" s="65" t="str">
        <f>'Wettkampf 1'!C46</f>
        <v>Lahn</v>
      </c>
      <c r="D46" s="81"/>
      <c r="E46" s="82"/>
      <c r="F46" s="67">
        <f t="shared" si="0"/>
        <v>0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0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1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Schütze 32</v>
      </c>
      <c r="C47" s="65" t="str">
        <f>'Wettkampf 1'!C47</f>
        <v>Lahn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1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Schütze 33</v>
      </c>
      <c r="C48" s="65" t="str">
        <f>'Wettkampf 1'!C48</f>
        <v>Lahn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1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Schütze 34</v>
      </c>
      <c r="C49" s="65" t="str">
        <f>'Wettkampf 1'!C49</f>
        <v>Lahn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Lahn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Schütze 36</v>
      </c>
      <c r="C51" s="65" t="str">
        <f>'Wettkampf 1'!C51</f>
        <v>Verein VIII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0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1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Schütze 37</v>
      </c>
      <c r="C52" s="65" t="str">
        <f>'Wettkampf 1'!C52</f>
        <v>Verein VIII</v>
      </c>
      <c r="D52" s="81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0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Schütze 38</v>
      </c>
      <c r="C53" s="65" t="str">
        <f>'Wettkampf 1'!C53</f>
        <v>Verein VIII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Schütze 39</v>
      </c>
      <c r="C54" s="65" t="str">
        <f>'Wettkampf 1'!C54</f>
        <v>Verein VIII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Schütze 40</v>
      </c>
      <c r="C55" s="65" t="str">
        <f>'Wettkampf 1'!C55</f>
        <v>Verein VIII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Schütze 41</v>
      </c>
      <c r="C56" s="65" t="str">
        <f>'Wettkampf 1'!C56</f>
        <v>Verein IX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Schütze 42</v>
      </c>
      <c r="C57" s="65" t="str">
        <f>'Wettkampf 1'!C57</f>
        <v>Verein IX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Schütze 43</v>
      </c>
      <c r="C58" s="65" t="str">
        <f>'Wettkampf 1'!C58</f>
        <v>Verein IX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Schütze 44</v>
      </c>
      <c r="C59" s="65" t="str">
        <f>'Wettkampf 1'!C59</f>
        <v>Verein IX</v>
      </c>
      <c r="D59" s="81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0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1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Verein IX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Schütze 46</v>
      </c>
      <c r="C61" s="65" t="str">
        <f>'Wettkampf 1'!C61</f>
        <v>Verein X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Schütze 47</v>
      </c>
      <c r="C62" s="65" t="str">
        <f>'Wettkampf 1'!C62</f>
        <v>Verein X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Schütze 48</v>
      </c>
      <c r="C63" s="65" t="str">
        <f>'Wettkampf 1'!C63</f>
        <v>Verein X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Verein X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Verein X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>Schütze 51</v>
      </c>
      <c r="C66" s="65" t="str">
        <f>'Wettkampf 1'!C66</f>
        <v>Verein XI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Verein XI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Verein XI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Verein XI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Verein XI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0</v>
      </c>
      <c r="H76" s="68">
        <f>SUM(H16:H75)</f>
        <v>5</v>
      </c>
      <c r="I76" s="68">
        <f>LARGE(I16:I75,1)+LARGE(I16:I75,2)+LARGE(I16:I75,3)</f>
        <v>0</v>
      </c>
      <c r="J76" s="68">
        <f>SUM(J16:J75)</f>
        <v>5</v>
      </c>
      <c r="K76" s="68">
        <f>LARGE(K16:K75,1)+LARGE(K16:K75,2)+LARGE(K16:K75,3)</f>
        <v>0</v>
      </c>
      <c r="L76" s="68">
        <f>SUM(L16:L75)</f>
        <v>5</v>
      </c>
      <c r="M76" s="68">
        <f>LARGE(M16:M75,1)+LARGE(M16:M75,2)+LARGE(M16:M75,3)</f>
        <v>0</v>
      </c>
      <c r="N76" s="68">
        <f>SUM(N16:N75)</f>
        <v>5</v>
      </c>
      <c r="O76" s="68">
        <f>LARGE(O16:O75,1)+LARGE(O16:O75,2)+LARGE(O16:O75,3)</f>
        <v>0</v>
      </c>
      <c r="P76" s="68">
        <f>SUM(P16:P75)</f>
        <v>5</v>
      </c>
      <c r="Q76" s="68">
        <f>LARGE(Q16:Q75,1)+LARGE(Q16:Q75,2)+LARGE(Q16:Q75,3)</f>
        <v>0</v>
      </c>
      <c r="R76" s="68">
        <f>SUM(R16:R75)</f>
        <v>5</v>
      </c>
      <c r="S76" s="68">
        <f>LARGE(S16:S75,1)+LARGE(S16:S75,2)+LARGE(S16:S75,3)</f>
        <v>0</v>
      </c>
      <c r="T76" s="68">
        <f>SUM(T16:T75)</f>
        <v>5</v>
      </c>
      <c r="U76" s="68">
        <f>LARGE(U16:U75,1)+LARGE(U16:U75,2)+LARGE(U16:U75,3)</f>
        <v>0</v>
      </c>
      <c r="V76" s="68">
        <f>SUM(V16:V75)</f>
        <v>5</v>
      </c>
      <c r="W76" s="68">
        <f>LARGE(W16:W75,1)+LARGE(W16:W75,2)+LARGE(W16:W75,3)</f>
        <v>0</v>
      </c>
      <c r="X76" s="68">
        <f>SUM(X16:X75)</f>
        <v>5</v>
      </c>
      <c r="Y76" s="68">
        <f>LARGE(Y16:Y75,1)+LARGE(Y16:Y75,2)+LARGE(Y16:Y75,3)</f>
        <v>0</v>
      </c>
      <c r="Z76" s="68">
        <f>SUM(Z16:Z75)</f>
        <v>5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59</v>
      </c>
    </row>
  </sheetData>
  <sheetProtection algorithmName="SHA-512" hashValue="95770GwiOoZRf4ni74rn4Br5tq7Luwfmv1OxXXg1jwLIyTPEUpK9iZo0piXRXPAGdPh1w7nEpekRkGta8HdDJA==" saltValue="rhbFaRLvasHWur1GozqoEg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2C45A3CF-E4B8-4794-B901-4CC71339CCA7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D2C42B-8D06-4818-868E-5D8F30D58359}">
  <sheetPr codeName="Tabelle12">
    <pageSetUpPr fitToPage="1"/>
  </sheetPr>
  <dimension ref="A1:AO77"/>
  <sheetViews>
    <sheetView workbookViewId="0">
      <selection activeCell="AI3" sqref="AI3"/>
    </sheetView>
  </sheetViews>
  <sheetFormatPr baseColWidth="10"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>
        <f>Übersicht!P4</f>
        <v>0</v>
      </c>
      <c r="AJ1" s="168"/>
    </row>
    <row r="2" spans="1:41" x14ac:dyDescent="0.25">
      <c r="A2" s="101">
        <v>1</v>
      </c>
      <c r="B2" s="64" t="str">
        <f>'Wettkampf 1'!B2</f>
        <v>Esterwegen</v>
      </c>
      <c r="D2" s="72">
        <f>G76</f>
        <v>0</v>
      </c>
      <c r="E2" s="105" t="str">
        <f>IF(H76&gt;4,"Es sind zu viele Schützen in Wertung!"," ")</f>
        <v>Es sind zu viele Schützen in Wertung!</v>
      </c>
      <c r="AH2" s="102" t="s">
        <v>31</v>
      </c>
      <c r="AI2" s="169">
        <f>Übersicht!P3</f>
        <v>0</v>
      </c>
      <c r="AJ2" s="168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Lähden Jugend I</v>
      </c>
      <c r="D3" s="72">
        <f>I76</f>
        <v>0</v>
      </c>
      <c r="E3" s="105" t="str">
        <f>IF(J76&gt;4,"Es sind zu viele Schützen in Wertung!"," ")</f>
        <v>Es sind zu viele Schützen in Wertung!</v>
      </c>
    </row>
    <row r="4" spans="1:41" x14ac:dyDescent="0.25">
      <c r="A4" s="101">
        <v>3</v>
      </c>
      <c r="B4" s="64" t="str">
        <f>'Wettkampf 1'!B4</f>
        <v>Börgerwald</v>
      </c>
      <c r="D4" s="72">
        <f>K76</f>
        <v>0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Börgermoor</v>
      </c>
      <c r="D5" s="72">
        <f>M76</f>
        <v>0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/>
      <c r="AJ5" s="164"/>
      <c r="AK5" s="75"/>
    </row>
    <row r="6" spans="1:41" x14ac:dyDescent="0.25">
      <c r="A6" s="101">
        <v>5</v>
      </c>
      <c r="B6" s="64" t="str">
        <f>'Wettkampf 1'!B6</f>
        <v>Spahnharrenstätte</v>
      </c>
      <c r="D6" s="72">
        <f>O76</f>
        <v>0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/>
      <c r="AJ6" s="167"/>
      <c r="AK6" s="75"/>
    </row>
    <row r="7" spans="1:41" x14ac:dyDescent="0.25">
      <c r="A7" s="101">
        <v>6</v>
      </c>
      <c r="B7" s="64" t="str">
        <f>'Wettkampf 1'!B7</f>
        <v>Lorup</v>
      </c>
      <c r="D7" s="72">
        <f>Q76</f>
        <v>0</v>
      </c>
      <c r="E7" s="105" t="str">
        <f>IF(R76&gt;4,"Es sind zu viele Schützen in Wertung!"," ")</f>
        <v>Es sind zu viele Schützen in Wertung!</v>
      </c>
      <c r="AG7" s="75"/>
      <c r="AH7" s="102" t="s">
        <v>51</v>
      </c>
      <c r="AI7" s="170" t="s">
        <v>60</v>
      </c>
      <c r="AJ7" s="171"/>
      <c r="AK7" s="75"/>
    </row>
    <row r="8" spans="1:41" x14ac:dyDescent="0.25">
      <c r="A8" s="101">
        <v>7</v>
      </c>
      <c r="B8" s="64" t="str">
        <f>'Wettkampf 1'!B8</f>
        <v>Lahn</v>
      </c>
      <c r="D8" s="72">
        <f>S76</f>
        <v>0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Verein VIII</v>
      </c>
      <c r="D9" s="72">
        <f>U76</f>
        <v>0</v>
      </c>
      <c r="E9" s="105" t="str">
        <f>IF(V76&gt;4,"Es sind zu viele Schützen in Wertung!"," ")</f>
        <v>Es sind zu viele Schützen in Wertung!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Verein IX</v>
      </c>
      <c r="D10" s="72">
        <f>W76</f>
        <v>0</v>
      </c>
      <c r="E10" s="105" t="str">
        <f>IF(X76&gt;4,"Es sind zu viele Schützen in Wertung!"," ")</f>
        <v>Es sind zu viele Schützen in Wertung!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Verein X</v>
      </c>
      <c r="D11" s="72">
        <f>Y76</f>
        <v>0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Verein XI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94</v>
      </c>
      <c r="T15" s="80"/>
      <c r="U15" s="66" t="s">
        <v>95</v>
      </c>
      <c r="V15" s="80"/>
      <c r="W15" s="66" t="s">
        <v>96</v>
      </c>
      <c r="X15" s="80"/>
      <c r="Y15" s="66" t="s">
        <v>97</v>
      </c>
      <c r="Z15" s="80"/>
      <c r="AA15" s="66" t="s">
        <v>98</v>
      </c>
      <c r="AB15" s="80"/>
      <c r="AC15" s="66" t="s">
        <v>99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Gedecknis Stefan</v>
      </c>
      <c r="C16" s="65" t="str">
        <f>'Wettkampf 1'!C16</f>
        <v>Esterwegen</v>
      </c>
      <c r="D16" s="81"/>
      <c r="E16" s="82"/>
      <c r="F16" s="67">
        <f>IF(E16="x","0",D16)</f>
        <v>0</v>
      </c>
      <c r="G16" s="68">
        <f>IF(C16=$B$2,F16,0)</f>
        <v>0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1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>Wübben Jasper</v>
      </c>
      <c r="C17" s="65" t="str">
        <f>'Wettkampf 1'!C17</f>
        <v>Esterwegen</v>
      </c>
      <c r="D17" s="81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1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Engbers Julian</v>
      </c>
      <c r="C18" s="65" t="str">
        <f>'Wettkampf 1'!C18</f>
        <v>Esterwegen</v>
      </c>
      <c r="D18" s="81"/>
      <c r="E18" s="82"/>
      <c r="F18" s="67">
        <f t="shared" si="0"/>
        <v>0</v>
      </c>
      <c r="G18" s="68">
        <f t="shared" si="1"/>
        <v>0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1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Meyer Johan</v>
      </c>
      <c r="C19" s="65" t="str">
        <f>'Wettkampf 1'!C19</f>
        <v>Esterwegen</v>
      </c>
      <c r="D19" s="81"/>
      <c r="E19" s="82"/>
      <c r="F19" s="67">
        <f t="shared" si="0"/>
        <v>0</v>
      </c>
      <c r="G19" s="68">
        <f t="shared" si="1"/>
        <v>0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1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>Esterwegen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>Strüwing Inja</v>
      </c>
      <c r="C21" s="65" t="str">
        <f>'Wettkampf 1'!C21</f>
        <v>Lähden Jugend I</v>
      </c>
      <c r="D21" s="81"/>
      <c r="E21" s="82"/>
      <c r="F21" s="67">
        <f t="shared" si="0"/>
        <v>0</v>
      </c>
      <c r="G21" s="68">
        <f t="shared" si="1"/>
        <v>0</v>
      </c>
      <c r="H21" s="68">
        <f t="shared" si="2"/>
        <v>0</v>
      </c>
      <c r="I21" s="68">
        <f t="shared" si="3"/>
        <v>0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1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Bruns Hendrik</v>
      </c>
      <c r="C22" s="65" t="str">
        <f>'Wettkampf 1'!C22</f>
        <v>Lähden Jugend I</v>
      </c>
      <c r="D22" s="81"/>
      <c r="E22" s="82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Feldhaus Vanessa</v>
      </c>
      <c r="C23" s="65" t="str">
        <f>'Wettkampf 1'!C23</f>
        <v>Lähden Jugend I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 xml:space="preserve">Feldhaus Celien </v>
      </c>
      <c r="C24" s="65" t="str">
        <f>'Wettkampf 1'!C24</f>
        <v>Lähden Jugend I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Schütze 10</v>
      </c>
      <c r="C25" s="65" t="str">
        <f>'Wettkampf 1'!C25</f>
        <v>Lähden Jugend I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Hanneken Maren</v>
      </c>
      <c r="C26" s="65" t="str">
        <f>'Wettkampf 1'!C26</f>
        <v>Börgerwald</v>
      </c>
      <c r="D26" s="81"/>
      <c r="E26" s="82"/>
      <c r="F26" s="67">
        <f t="shared" si="0"/>
        <v>0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0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1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Köstering Nele</v>
      </c>
      <c r="C27" s="65" t="str">
        <f>'Wettkampf 1'!C27</f>
        <v>Börgerwald</v>
      </c>
      <c r="D27" s="81"/>
      <c r="E27" s="82"/>
      <c r="F27" s="67">
        <f t="shared" si="0"/>
        <v>0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0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1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Schütze 13</v>
      </c>
      <c r="C28" s="65" t="str">
        <f>'Wettkampf 1'!C28</f>
        <v>Börgerwald</v>
      </c>
      <c r="D28" s="81"/>
      <c r="E28" s="82"/>
      <c r="F28" s="67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0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1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Schütze 14</v>
      </c>
      <c r="C29" s="65" t="str">
        <f>'Wettkampf 1'!C29</f>
        <v>Börgerwald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Börgerwald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Brandt Mira</v>
      </c>
      <c r="C31" s="65" t="str">
        <f>'Wettkampf 1'!C31</f>
        <v>Börgermoor</v>
      </c>
      <c r="D31" s="81"/>
      <c r="E31" s="82"/>
      <c r="F31" s="67">
        <f t="shared" si="0"/>
        <v>0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0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1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Eichhorn Luca</v>
      </c>
      <c r="C32" s="65" t="str">
        <f>'Wettkampf 1'!C32</f>
        <v>Börgermoor</v>
      </c>
      <c r="D32" s="81"/>
      <c r="E32" s="82"/>
      <c r="F32" s="67">
        <f t="shared" si="0"/>
        <v>0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0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1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Kohnen Saskia</v>
      </c>
      <c r="C33" s="65" t="str">
        <f>'Wettkampf 1'!C33</f>
        <v>Börgermoor</v>
      </c>
      <c r="D33" s="81"/>
      <c r="E33" s="82"/>
      <c r="F33" s="67">
        <f t="shared" si="0"/>
        <v>0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0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1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Schütze 19</v>
      </c>
      <c r="C34" s="65" t="str">
        <f>'Wettkampf 1'!C34</f>
        <v>Börgermoor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Schütze 20</v>
      </c>
      <c r="C35" s="65" t="str">
        <f>'Wettkampf 1'!C35</f>
        <v>Börgermoor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>Runde Marcel</v>
      </c>
      <c r="C36" s="65" t="str">
        <f>'Wettkampf 1'!C36</f>
        <v>Spahnharrenstätte</v>
      </c>
      <c r="D36" s="81"/>
      <c r="E36" s="82"/>
      <c r="F36" s="67">
        <f t="shared" si="0"/>
        <v>0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0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1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 xml:space="preserve">Leis Fynn Lucas </v>
      </c>
      <c r="C37" s="65" t="str">
        <f>'Wettkampf 1'!C37</f>
        <v>Spahnharrenstätte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Schütze 23</v>
      </c>
      <c r="C38" s="65" t="str">
        <f>'Wettkampf 1'!C38</f>
        <v>Spahnharrenstätte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Schütze 24</v>
      </c>
      <c r="C39" s="65" t="str">
        <f>'Wettkampf 1'!C39</f>
        <v>Spahnharrenstätte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Schütze 25</v>
      </c>
      <c r="C40" s="65" t="str">
        <f>'Wettkampf 1'!C40</f>
        <v>Spahnharrenstätte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>Dolling Leon</v>
      </c>
      <c r="C41" s="65" t="str">
        <f>'Wettkampf 1'!C41</f>
        <v>Lorup</v>
      </c>
      <c r="D41" s="81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0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Schütze 27</v>
      </c>
      <c r="C42" s="65" t="str">
        <f>'Wettkampf 1'!C42</f>
        <v>Lorup</v>
      </c>
      <c r="D42" s="81"/>
      <c r="E42" s="82"/>
      <c r="F42" s="67">
        <f t="shared" si="0"/>
        <v>0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0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1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Schütze 28</v>
      </c>
      <c r="C43" s="65" t="str">
        <f>'Wettkampf 1'!C43</f>
        <v>Lorup</v>
      </c>
      <c r="D43" s="81"/>
      <c r="E43" s="82"/>
      <c r="F43" s="67">
        <f t="shared" si="0"/>
        <v>0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0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1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Schütze 29</v>
      </c>
      <c r="C44" s="65" t="str">
        <f>'Wettkampf 1'!C44</f>
        <v>Lorup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Lorup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Wilken Noah</v>
      </c>
      <c r="C46" s="65" t="str">
        <f>'Wettkampf 1'!C46</f>
        <v>Lahn</v>
      </c>
      <c r="D46" s="81"/>
      <c r="E46" s="82"/>
      <c r="F46" s="67">
        <f t="shared" si="0"/>
        <v>0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0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1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Schütze 32</v>
      </c>
      <c r="C47" s="65" t="str">
        <f>'Wettkampf 1'!C47</f>
        <v>Lahn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1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Schütze 33</v>
      </c>
      <c r="C48" s="65" t="str">
        <f>'Wettkampf 1'!C48</f>
        <v>Lahn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1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Schütze 34</v>
      </c>
      <c r="C49" s="65" t="str">
        <f>'Wettkampf 1'!C49</f>
        <v>Lahn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Lahn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Schütze 36</v>
      </c>
      <c r="C51" s="65" t="str">
        <f>'Wettkampf 1'!C51</f>
        <v>Verein VIII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0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1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Schütze 37</v>
      </c>
      <c r="C52" s="65" t="str">
        <f>'Wettkampf 1'!C52</f>
        <v>Verein VIII</v>
      </c>
      <c r="D52" s="81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0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Schütze 38</v>
      </c>
      <c r="C53" s="65" t="str">
        <f>'Wettkampf 1'!C53</f>
        <v>Verein VIII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Schütze 39</v>
      </c>
      <c r="C54" s="65" t="str">
        <f>'Wettkampf 1'!C54</f>
        <v>Verein VIII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Schütze 40</v>
      </c>
      <c r="C55" s="65" t="str">
        <f>'Wettkampf 1'!C55</f>
        <v>Verein VIII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Schütze 41</v>
      </c>
      <c r="C56" s="65" t="str">
        <f>'Wettkampf 1'!C56</f>
        <v>Verein IX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Schütze 42</v>
      </c>
      <c r="C57" s="65" t="str">
        <f>'Wettkampf 1'!C57</f>
        <v>Verein IX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Schütze 43</v>
      </c>
      <c r="C58" s="65" t="str">
        <f>'Wettkampf 1'!C58</f>
        <v>Verein IX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Schütze 44</v>
      </c>
      <c r="C59" s="65" t="str">
        <f>'Wettkampf 1'!C59</f>
        <v>Verein IX</v>
      </c>
      <c r="D59" s="81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0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1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Verein IX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Schütze 46</v>
      </c>
      <c r="C61" s="65" t="str">
        <f>'Wettkampf 1'!C61</f>
        <v>Verein X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Schütze 47</v>
      </c>
      <c r="C62" s="65" t="str">
        <f>'Wettkampf 1'!C62</f>
        <v>Verein X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Schütze 48</v>
      </c>
      <c r="C63" s="65" t="str">
        <f>'Wettkampf 1'!C63</f>
        <v>Verein X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Verein X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Verein X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>Schütze 51</v>
      </c>
      <c r="C66" s="65" t="str">
        <f>'Wettkampf 1'!C66</f>
        <v>Verein XI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Verein XI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Verein XI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Verein XI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Verein XI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0</v>
      </c>
      <c r="H76" s="68">
        <f>SUM(H16:H75)</f>
        <v>5</v>
      </c>
      <c r="I76" s="68">
        <f>LARGE(I16:I75,1)+LARGE(I16:I75,2)+LARGE(I16:I75,3)</f>
        <v>0</v>
      </c>
      <c r="J76" s="68">
        <f>SUM(J16:J75)</f>
        <v>5</v>
      </c>
      <c r="K76" s="68">
        <f>LARGE(K16:K75,1)+LARGE(K16:K75,2)+LARGE(K16:K75,3)</f>
        <v>0</v>
      </c>
      <c r="L76" s="68">
        <f>SUM(L16:L75)</f>
        <v>5</v>
      </c>
      <c r="M76" s="68">
        <f>LARGE(M16:M75,1)+LARGE(M16:M75,2)+LARGE(M16:M75,3)</f>
        <v>0</v>
      </c>
      <c r="N76" s="68">
        <f>SUM(N16:N75)</f>
        <v>5</v>
      </c>
      <c r="O76" s="68">
        <f>LARGE(O16:O75,1)+LARGE(O16:O75,2)+LARGE(O16:O75,3)</f>
        <v>0</v>
      </c>
      <c r="P76" s="68">
        <f>SUM(P16:P75)</f>
        <v>5</v>
      </c>
      <c r="Q76" s="68">
        <f>LARGE(Q16:Q75,1)+LARGE(Q16:Q75,2)+LARGE(Q16:Q75,3)</f>
        <v>0</v>
      </c>
      <c r="R76" s="68">
        <f>SUM(R16:R75)</f>
        <v>5</v>
      </c>
      <c r="S76" s="68">
        <f>LARGE(S16:S75,1)+LARGE(S16:S75,2)+LARGE(S16:S75,3)</f>
        <v>0</v>
      </c>
      <c r="T76" s="68">
        <f>SUM(T16:T75)</f>
        <v>5</v>
      </c>
      <c r="U76" s="68">
        <f>LARGE(U16:U75,1)+LARGE(U16:U75,2)+LARGE(U16:U75,3)</f>
        <v>0</v>
      </c>
      <c r="V76" s="68">
        <f>SUM(V16:V75)</f>
        <v>5</v>
      </c>
      <c r="W76" s="68">
        <f>LARGE(W16:W75,1)+LARGE(W16:W75,2)+LARGE(W16:W75,3)</f>
        <v>0</v>
      </c>
      <c r="X76" s="68">
        <f>SUM(X16:X75)</f>
        <v>5</v>
      </c>
      <c r="Y76" s="68">
        <f>LARGE(Y16:Y75,1)+LARGE(Y16:Y75,2)+LARGE(Y16:Y75,3)</f>
        <v>0</v>
      </c>
      <c r="Z76" s="68">
        <f>SUM(Z16:Z75)</f>
        <v>5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59</v>
      </c>
    </row>
  </sheetData>
  <sheetProtection algorithmName="SHA-512" hashValue="GD5wAYcCwi7XarmUx6WRAe8LDfbfKP06lRoDvMftJWAmUO9Hgh3S/SfqJk2MZ7pTkMc5I27P5zst0K2HqHoyWQ==" saltValue="5BVZB9CefsbMakm8mCSNSA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C7FA5A45-13BB-456C-B27E-D90DCFEDFEE9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98F97F-69A7-40A0-9745-B847ED0932C6}">
  <sheetPr codeName="Tabelle13">
    <pageSetUpPr fitToPage="1"/>
  </sheetPr>
  <dimension ref="A1:AO77"/>
  <sheetViews>
    <sheetView workbookViewId="0">
      <selection activeCell="AN6" sqref="AN6"/>
    </sheetView>
  </sheetViews>
  <sheetFormatPr baseColWidth="10"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>
        <f>Übersicht!Q4</f>
        <v>0</v>
      </c>
      <c r="AJ1" s="168"/>
    </row>
    <row r="2" spans="1:41" x14ac:dyDescent="0.25">
      <c r="A2" s="101">
        <v>1</v>
      </c>
      <c r="B2" s="64" t="str">
        <f>'Wettkampf 1'!B2</f>
        <v>Esterwegen</v>
      </c>
      <c r="D2" s="72">
        <f>G76</f>
        <v>0</v>
      </c>
      <c r="E2" s="105" t="str">
        <f>IF(H76&gt;4,"Es sind zu viele Schützen in Wertung!"," ")</f>
        <v>Es sind zu viele Schützen in Wertung!</v>
      </c>
      <c r="AH2" s="102" t="s">
        <v>31</v>
      </c>
      <c r="AI2" s="169">
        <f>Übersicht!Q3</f>
        <v>0</v>
      </c>
      <c r="AJ2" s="168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Lähden Jugend I</v>
      </c>
      <c r="D3" s="72">
        <f>I76</f>
        <v>0</v>
      </c>
      <c r="E3" s="105" t="str">
        <f>IF(J76&gt;4,"Es sind zu viele Schützen in Wertung!"," ")</f>
        <v>Es sind zu viele Schützen in Wertung!</v>
      </c>
    </row>
    <row r="4" spans="1:41" x14ac:dyDescent="0.25">
      <c r="A4" s="101">
        <v>3</v>
      </c>
      <c r="B4" s="64" t="str">
        <f>'Wettkampf 1'!B4</f>
        <v>Börgerwald</v>
      </c>
      <c r="D4" s="72">
        <f>K76</f>
        <v>0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Börgermoor</v>
      </c>
      <c r="D5" s="72">
        <f>M76</f>
        <v>0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/>
      <c r="AJ5" s="164"/>
      <c r="AK5" s="75"/>
    </row>
    <row r="6" spans="1:41" x14ac:dyDescent="0.25">
      <c r="A6" s="101">
        <v>5</v>
      </c>
      <c r="B6" s="64" t="str">
        <f>'Wettkampf 1'!B6</f>
        <v>Spahnharrenstätte</v>
      </c>
      <c r="D6" s="72">
        <f>O76</f>
        <v>0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/>
      <c r="AJ6" s="167"/>
      <c r="AK6" s="75"/>
    </row>
    <row r="7" spans="1:41" x14ac:dyDescent="0.25">
      <c r="A7" s="101">
        <v>6</v>
      </c>
      <c r="B7" s="64" t="str">
        <f>'Wettkampf 1'!B7</f>
        <v>Lorup</v>
      </c>
      <c r="D7" s="72">
        <f>Q76</f>
        <v>0</v>
      </c>
      <c r="E7" s="105" t="str">
        <f>IF(R76&gt;4,"Es sind zu viele Schützen in Wertung!"," ")</f>
        <v>Es sind zu viele Schützen in Wertung!</v>
      </c>
      <c r="AG7" s="75"/>
      <c r="AH7" s="102" t="s">
        <v>51</v>
      </c>
      <c r="AI7" s="170" t="s">
        <v>60</v>
      </c>
      <c r="AJ7" s="171"/>
      <c r="AK7" s="75"/>
    </row>
    <row r="8" spans="1:41" x14ac:dyDescent="0.25">
      <c r="A8" s="101">
        <v>7</v>
      </c>
      <c r="B8" s="64" t="str">
        <f>'Wettkampf 1'!B8</f>
        <v>Lahn</v>
      </c>
      <c r="D8" s="72">
        <f>S76</f>
        <v>0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Verein VIII</v>
      </c>
      <c r="D9" s="72">
        <f>U76</f>
        <v>0</v>
      </c>
      <c r="E9" s="105" t="str">
        <f>IF(V76&gt;4,"Es sind zu viele Schützen in Wertung!"," ")</f>
        <v>Es sind zu viele Schützen in Wertung!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Verein IX</v>
      </c>
      <c r="D10" s="72">
        <f>W76</f>
        <v>0</v>
      </c>
      <c r="E10" s="105" t="str">
        <f>IF(X76&gt;4,"Es sind zu viele Schützen in Wertung!"," ")</f>
        <v>Es sind zu viele Schützen in Wertung!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Verein X</v>
      </c>
      <c r="D11" s="72">
        <f>Y76</f>
        <v>0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Verein XI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94</v>
      </c>
      <c r="T15" s="80"/>
      <c r="U15" s="66" t="s">
        <v>95</v>
      </c>
      <c r="V15" s="80"/>
      <c r="W15" s="66" t="s">
        <v>96</v>
      </c>
      <c r="X15" s="80"/>
      <c r="Y15" s="66" t="s">
        <v>97</v>
      </c>
      <c r="Z15" s="80"/>
      <c r="AA15" s="66" t="s">
        <v>98</v>
      </c>
      <c r="AB15" s="80"/>
      <c r="AC15" s="66" t="s">
        <v>99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Gedecknis Stefan</v>
      </c>
      <c r="C16" s="65" t="str">
        <f>'Wettkampf 1'!C16</f>
        <v>Esterwegen</v>
      </c>
      <c r="D16" s="81"/>
      <c r="E16" s="82"/>
      <c r="F16" s="67">
        <f>IF(E16="x","0",D16)</f>
        <v>0</v>
      </c>
      <c r="G16" s="68">
        <f>IF(C16=$B$2,F16,0)</f>
        <v>0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1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>Wübben Jasper</v>
      </c>
      <c r="C17" s="65" t="str">
        <f>'Wettkampf 1'!C17</f>
        <v>Esterwegen</v>
      </c>
      <c r="D17" s="81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1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Engbers Julian</v>
      </c>
      <c r="C18" s="65" t="str">
        <f>'Wettkampf 1'!C18</f>
        <v>Esterwegen</v>
      </c>
      <c r="D18" s="81"/>
      <c r="E18" s="82"/>
      <c r="F18" s="67">
        <f t="shared" si="0"/>
        <v>0</v>
      </c>
      <c r="G18" s="68">
        <f t="shared" si="1"/>
        <v>0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1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Meyer Johan</v>
      </c>
      <c r="C19" s="65" t="str">
        <f>'Wettkampf 1'!C19</f>
        <v>Esterwegen</v>
      </c>
      <c r="D19" s="81"/>
      <c r="E19" s="82"/>
      <c r="F19" s="67">
        <f t="shared" si="0"/>
        <v>0</v>
      </c>
      <c r="G19" s="68">
        <f t="shared" si="1"/>
        <v>0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1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>Esterwegen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>Strüwing Inja</v>
      </c>
      <c r="C21" s="65" t="str">
        <f>'Wettkampf 1'!C21</f>
        <v>Lähden Jugend I</v>
      </c>
      <c r="D21" s="81"/>
      <c r="E21" s="82"/>
      <c r="F21" s="67">
        <f t="shared" si="0"/>
        <v>0</v>
      </c>
      <c r="G21" s="68">
        <f t="shared" si="1"/>
        <v>0</v>
      </c>
      <c r="H21" s="68">
        <f t="shared" si="2"/>
        <v>0</v>
      </c>
      <c r="I21" s="68">
        <f t="shared" si="3"/>
        <v>0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1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Bruns Hendrik</v>
      </c>
      <c r="C22" s="65" t="str">
        <f>'Wettkampf 1'!C22</f>
        <v>Lähden Jugend I</v>
      </c>
      <c r="D22" s="81"/>
      <c r="E22" s="82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Feldhaus Vanessa</v>
      </c>
      <c r="C23" s="65" t="str">
        <f>'Wettkampf 1'!C23</f>
        <v>Lähden Jugend I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 xml:space="preserve">Feldhaus Celien </v>
      </c>
      <c r="C24" s="65" t="str">
        <f>'Wettkampf 1'!C24</f>
        <v>Lähden Jugend I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Schütze 10</v>
      </c>
      <c r="C25" s="65" t="str">
        <f>'Wettkampf 1'!C25</f>
        <v>Lähden Jugend I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Hanneken Maren</v>
      </c>
      <c r="C26" s="65" t="str">
        <f>'Wettkampf 1'!C26</f>
        <v>Börgerwald</v>
      </c>
      <c r="D26" s="81"/>
      <c r="E26" s="82"/>
      <c r="F26" s="67">
        <f t="shared" si="0"/>
        <v>0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0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1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Köstering Nele</v>
      </c>
      <c r="C27" s="65" t="str">
        <f>'Wettkampf 1'!C27</f>
        <v>Börgerwald</v>
      </c>
      <c r="D27" s="81"/>
      <c r="E27" s="82"/>
      <c r="F27" s="67">
        <f t="shared" si="0"/>
        <v>0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0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1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Schütze 13</v>
      </c>
      <c r="C28" s="65" t="str">
        <f>'Wettkampf 1'!C28</f>
        <v>Börgerwald</v>
      </c>
      <c r="D28" s="81"/>
      <c r="E28" s="82"/>
      <c r="F28" s="67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0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1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Schütze 14</v>
      </c>
      <c r="C29" s="65" t="str">
        <f>'Wettkampf 1'!C29</f>
        <v>Börgerwald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Börgerwald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Brandt Mira</v>
      </c>
      <c r="C31" s="65" t="str">
        <f>'Wettkampf 1'!C31</f>
        <v>Börgermoor</v>
      </c>
      <c r="D31" s="81"/>
      <c r="E31" s="82"/>
      <c r="F31" s="67">
        <f t="shared" si="0"/>
        <v>0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0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1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Eichhorn Luca</v>
      </c>
      <c r="C32" s="65" t="str">
        <f>'Wettkampf 1'!C32</f>
        <v>Börgermoor</v>
      </c>
      <c r="D32" s="81"/>
      <c r="E32" s="82"/>
      <c r="F32" s="67">
        <f t="shared" si="0"/>
        <v>0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0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1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Kohnen Saskia</v>
      </c>
      <c r="C33" s="65" t="str">
        <f>'Wettkampf 1'!C33</f>
        <v>Börgermoor</v>
      </c>
      <c r="D33" s="81"/>
      <c r="E33" s="82"/>
      <c r="F33" s="67">
        <f t="shared" si="0"/>
        <v>0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0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1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Schütze 19</v>
      </c>
      <c r="C34" s="65" t="str">
        <f>'Wettkampf 1'!C34</f>
        <v>Börgermoor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Schütze 20</v>
      </c>
      <c r="C35" s="65" t="str">
        <f>'Wettkampf 1'!C35</f>
        <v>Börgermoor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>Runde Marcel</v>
      </c>
      <c r="C36" s="65" t="str">
        <f>'Wettkampf 1'!C36</f>
        <v>Spahnharrenstätte</v>
      </c>
      <c r="D36" s="81"/>
      <c r="E36" s="82"/>
      <c r="F36" s="67">
        <f t="shared" si="0"/>
        <v>0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0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1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 xml:space="preserve">Leis Fynn Lucas </v>
      </c>
      <c r="C37" s="65" t="str">
        <f>'Wettkampf 1'!C37</f>
        <v>Spahnharrenstätte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Schütze 23</v>
      </c>
      <c r="C38" s="65" t="str">
        <f>'Wettkampf 1'!C38</f>
        <v>Spahnharrenstätte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Schütze 24</v>
      </c>
      <c r="C39" s="65" t="str">
        <f>'Wettkampf 1'!C39</f>
        <v>Spahnharrenstätte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Schütze 25</v>
      </c>
      <c r="C40" s="65" t="str">
        <f>'Wettkampf 1'!C40</f>
        <v>Spahnharrenstätte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>Dolling Leon</v>
      </c>
      <c r="C41" s="65" t="str">
        <f>'Wettkampf 1'!C41</f>
        <v>Lorup</v>
      </c>
      <c r="D41" s="81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0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Schütze 27</v>
      </c>
      <c r="C42" s="65" t="str">
        <f>'Wettkampf 1'!C42</f>
        <v>Lorup</v>
      </c>
      <c r="D42" s="81"/>
      <c r="E42" s="82"/>
      <c r="F42" s="67">
        <f t="shared" si="0"/>
        <v>0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0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1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Schütze 28</v>
      </c>
      <c r="C43" s="65" t="str">
        <f>'Wettkampf 1'!C43</f>
        <v>Lorup</v>
      </c>
      <c r="D43" s="81"/>
      <c r="E43" s="82"/>
      <c r="F43" s="67">
        <f t="shared" si="0"/>
        <v>0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0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1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Schütze 29</v>
      </c>
      <c r="C44" s="65" t="str">
        <f>'Wettkampf 1'!C44</f>
        <v>Lorup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Lorup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Wilken Noah</v>
      </c>
      <c r="C46" s="65" t="str">
        <f>'Wettkampf 1'!C46</f>
        <v>Lahn</v>
      </c>
      <c r="D46" s="81"/>
      <c r="E46" s="82"/>
      <c r="F46" s="67">
        <f t="shared" si="0"/>
        <v>0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0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1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Schütze 32</v>
      </c>
      <c r="C47" s="65" t="str">
        <f>'Wettkampf 1'!C47</f>
        <v>Lahn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1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Schütze 33</v>
      </c>
      <c r="C48" s="65" t="str">
        <f>'Wettkampf 1'!C48</f>
        <v>Lahn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1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Schütze 34</v>
      </c>
      <c r="C49" s="65" t="str">
        <f>'Wettkampf 1'!C49</f>
        <v>Lahn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Lahn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Schütze 36</v>
      </c>
      <c r="C51" s="65" t="str">
        <f>'Wettkampf 1'!C51</f>
        <v>Verein VIII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0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1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Schütze 37</v>
      </c>
      <c r="C52" s="65" t="str">
        <f>'Wettkampf 1'!C52</f>
        <v>Verein VIII</v>
      </c>
      <c r="D52" s="81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0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Schütze 38</v>
      </c>
      <c r="C53" s="65" t="str">
        <f>'Wettkampf 1'!C53</f>
        <v>Verein VIII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Schütze 39</v>
      </c>
      <c r="C54" s="65" t="str">
        <f>'Wettkampf 1'!C54</f>
        <v>Verein VIII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Schütze 40</v>
      </c>
      <c r="C55" s="65" t="str">
        <f>'Wettkampf 1'!C55</f>
        <v>Verein VIII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Schütze 41</v>
      </c>
      <c r="C56" s="65" t="str">
        <f>'Wettkampf 1'!C56</f>
        <v>Verein IX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Schütze 42</v>
      </c>
      <c r="C57" s="65" t="str">
        <f>'Wettkampf 1'!C57</f>
        <v>Verein IX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Schütze 43</v>
      </c>
      <c r="C58" s="65" t="str">
        <f>'Wettkampf 1'!C58</f>
        <v>Verein IX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Schütze 44</v>
      </c>
      <c r="C59" s="65" t="str">
        <f>'Wettkampf 1'!C59</f>
        <v>Verein IX</v>
      </c>
      <c r="D59" s="81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0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1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Verein IX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Schütze 46</v>
      </c>
      <c r="C61" s="65" t="str">
        <f>'Wettkampf 1'!C61</f>
        <v>Verein X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Schütze 47</v>
      </c>
      <c r="C62" s="65" t="str">
        <f>'Wettkampf 1'!C62</f>
        <v>Verein X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Schütze 48</v>
      </c>
      <c r="C63" s="65" t="str">
        <f>'Wettkampf 1'!C63</f>
        <v>Verein X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Verein X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Verein X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>Schütze 51</v>
      </c>
      <c r="C66" s="65" t="str">
        <f>'Wettkampf 1'!C66</f>
        <v>Verein XI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Verein XI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Verein XI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Verein XI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Verein XI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0</v>
      </c>
      <c r="H76" s="68">
        <f>SUM(H16:H75)</f>
        <v>5</v>
      </c>
      <c r="I76" s="68">
        <f>LARGE(I16:I75,1)+LARGE(I16:I75,2)+LARGE(I16:I75,3)</f>
        <v>0</v>
      </c>
      <c r="J76" s="68">
        <f>SUM(J16:J75)</f>
        <v>5</v>
      </c>
      <c r="K76" s="68">
        <f>LARGE(K16:K75,1)+LARGE(K16:K75,2)+LARGE(K16:K75,3)</f>
        <v>0</v>
      </c>
      <c r="L76" s="68">
        <f>SUM(L16:L75)</f>
        <v>5</v>
      </c>
      <c r="M76" s="68">
        <f>LARGE(M16:M75,1)+LARGE(M16:M75,2)+LARGE(M16:M75,3)</f>
        <v>0</v>
      </c>
      <c r="N76" s="68">
        <f>SUM(N16:N75)</f>
        <v>5</v>
      </c>
      <c r="O76" s="68">
        <f>LARGE(O16:O75,1)+LARGE(O16:O75,2)+LARGE(O16:O75,3)</f>
        <v>0</v>
      </c>
      <c r="P76" s="68">
        <f>SUM(P16:P75)</f>
        <v>5</v>
      </c>
      <c r="Q76" s="68">
        <f>LARGE(Q16:Q75,1)+LARGE(Q16:Q75,2)+LARGE(Q16:Q75,3)</f>
        <v>0</v>
      </c>
      <c r="R76" s="68">
        <f>SUM(R16:R75)</f>
        <v>5</v>
      </c>
      <c r="S76" s="68">
        <f>LARGE(S16:S75,1)+LARGE(S16:S75,2)+LARGE(S16:S75,3)</f>
        <v>0</v>
      </c>
      <c r="T76" s="68">
        <f>SUM(T16:T75)</f>
        <v>5</v>
      </c>
      <c r="U76" s="68">
        <f>LARGE(U16:U75,1)+LARGE(U16:U75,2)+LARGE(U16:U75,3)</f>
        <v>0</v>
      </c>
      <c r="V76" s="68">
        <f>SUM(V16:V75)</f>
        <v>5</v>
      </c>
      <c r="W76" s="68">
        <f>LARGE(W16:W75,1)+LARGE(W16:W75,2)+LARGE(W16:W75,3)</f>
        <v>0</v>
      </c>
      <c r="X76" s="68">
        <f>SUM(X16:X75)</f>
        <v>5</v>
      </c>
      <c r="Y76" s="68">
        <f>LARGE(Y16:Y75,1)+LARGE(Y16:Y75,2)+LARGE(Y16:Y75,3)</f>
        <v>0</v>
      </c>
      <c r="Z76" s="68">
        <f>SUM(Z16:Z75)</f>
        <v>5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59</v>
      </c>
    </row>
  </sheetData>
  <sheetProtection algorithmName="SHA-512" hashValue="F7TTQE/3cOcEKaWc74qptP/8ddnpadBJRCUSCD9s1XEckkD5LNiAPK35iBF2QhPUOwpvz6O+UIQlngW26zyojQ==" saltValue="V/oxQTfzZWS0FAnh1hREJg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6074BF86-2D5E-4E40-B16D-F87BF0CDE9D0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17">
    <pageSetUpPr fitToPage="1"/>
  </sheetPr>
  <dimension ref="A1:AD52"/>
  <sheetViews>
    <sheetView view="pageBreakPreview" zoomScale="60" workbookViewId="0">
      <selection activeCell="B7" sqref="B7"/>
    </sheetView>
  </sheetViews>
  <sheetFormatPr baseColWidth="10" defaultColWidth="22" defaultRowHeight="15" customHeight="1" x14ac:dyDescent="0.25"/>
  <cols>
    <col min="1" max="1" width="5" style="22" customWidth="1"/>
    <col min="2" max="3" width="39.7109375" style="22" customWidth="1"/>
    <col min="4" max="4" width="18" style="46" customWidth="1"/>
    <col min="5" max="5" width="11.7109375" style="22" customWidth="1"/>
    <col min="6" max="6" width="7" style="22" hidden="1" customWidth="1"/>
    <col min="7" max="7" width="8.85546875" style="22" hidden="1" customWidth="1"/>
    <col min="8" max="8" width="2.28515625" style="22" hidden="1" customWidth="1"/>
    <col min="9" max="9" width="8.85546875" style="22" hidden="1" customWidth="1"/>
    <col min="10" max="10" width="2.28515625" style="22" hidden="1" customWidth="1"/>
    <col min="11" max="11" width="8.85546875" style="22" hidden="1" customWidth="1"/>
    <col min="12" max="12" width="2.28515625" style="22" hidden="1" customWidth="1"/>
    <col min="13" max="13" width="8.85546875" style="22" hidden="1" customWidth="1"/>
    <col min="14" max="14" width="2.28515625" style="22" hidden="1" customWidth="1"/>
    <col min="15" max="15" width="8.85546875" style="22" hidden="1" customWidth="1"/>
    <col min="16" max="16" width="2.28515625" style="22" hidden="1" customWidth="1"/>
    <col min="17" max="17" width="8.85546875" style="22" hidden="1" customWidth="1"/>
    <col min="18" max="18" width="2.28515625" style="22" hidden="1" customWidth="1"/>
    <col min="19" max="19" width="22" style="22" hidden="1" customWidth="1"/>
    <col min="20" max="20" width="9.5703125" style="22" customWidth="1"/>
    <col min="21" max="21" width="21.140625" style="22" customWidth="1"/>
    <col min="22" max="22" width="5.5703125" style="22" customWidth="1"/>
    <col min="23" max="26" width="22.140625" style="22" customWidth="1"/>
    <col min="27" max="27" width="0" style="22" hidden="1" customWidth="1"/>
    <col min="28" max="28" width="22" style="22" hidden="1" customWidth="1"/>
    <col min="29" max="29" width="22" style="114" hidden="1" customWidth="1"/>
    <col min="30" max="30" width="22.140625" style="115" customWidth="1"/>
    <col min="31" max="31" width="19.140625" style="22" bestFit="1" customWidth="1"/>
    <col min="32" max="16384" width="22" style="22"/>
  </cols>
  <sheetData>
    <row r="1" spans="1:29" s="115" customFormat="1" ht="30.75" customHeight="1" x14ac:dyDescent="0.25">
      <c r="A1" s="82"/>
      <c r="B1" s="128" t="s">
        <v>47</v>
      </c>
      <c r="C1" s="137" t="s">
        <v>8</v>
      </c>
      <c r="D1" s="175" t="str">
        <f>Übersicht!K1</f>
        <v>2024/2025</v>
      </c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175"/>
      <c r="P1" s="175"/>
      <c r="Q1" s="175"/>
      <c r="R1" s="175"/>
      <c r="S1" s="175"/>
      <c r="T1" s="175"/>
      <c r="U1" s="122"/>
      <c r="V1" s="122"/>
      <c r="W1" s="122"/>
      <c r="X1" s="132" t="s">
        <v>46</v>
      </c>
      <c r="Y1" s="175"/>
      <c r="Z1" s="175"/>
      <c r="AA1" s="22"/>
      <c r="AB1" s="22"/>
      <c r="AC1" s="114"/>
    </row>
    <row r="2" spans="1:29" s="115" customFormat="1" ht="30.75" customHeight="1" x14ac:dyDescent="0.25">
      <c r="A2" s="82">
        <v>1</v>
      </c>
      <c r="B2" s="130" t="str">
        <f>'Wettkampf 1'!B2</f>
        <v>Esterwegen</v>
      </c>
      <c r="C2" s="129"/>
      <c r="D2" s="175" t="s">
        <v>57</v>
      </c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  <c r="R2" s="175"/>
      <c r="S2" s="175"/>
      <c r="T2" s="175"/>
      <c r="U2" s="122"/>
      <c r="V2" s="122"/>
      <c r="W2" s="122"/>
      <c r="X2" s="132" t="s">
        <v>31</v>
      </c>
      <c r="Y2" s="176"/>
      <c r="Z2" s="175"/>
      <c r="AA2" s="22"/>
      <c r="AB2" s="22"/>
      <c r="AC2" s="114"/>
    </row>
    <row r="3" spans="1:29" s="115" customFormat="1" ht="30.75" customHeight="1" x14ac:dyDescent="0.25">
      <c r="A3" s="82">
        <v>2</v>
      </c>
      <c r="B3" s="130" t="str">
        <f>'Wettkampf 1'!B3</f>
        <v>Lähden Jugend I</v>
      </c>
      <c r="C3" s="123"/>
      <c r="D3" s="175">
        <f>Übersicht!M1</f>
        <v>0</v>
      </c>
      <c r="E3" s="175"/>
      <c r="F3" s="175"/>
      <c r="G3" s="175"/>
      <c r="H3" s="175"/>
      <c r="I3" s="175"/>
      <c r="J3" s="175"/>
      <c r="K3" s="175"/>
      <c r="L3" s="175"/>
      <c r="M3" s="175"/>
      <c r="N3" s="175"/>
      <c r="O3" s="175"/>
      <c r="P3" s="175"/>
      <c r="Q3" s="175"/>
      <c r="R3" s="175"/>
      <c r="S3" s="175"/>
      <c r="T3" s="175"/>
      <c r="U3" s="122"/>
      <c r="V3" s="122"/>
      <c r="W3" s="122"/>
      <c r="X3" s="131"/>
      <c r="Y3" s="131"/>
      <c r="Z3" s="131"/>
      <c r="AA3" s="22"/>
      <c r="AB3" s="22"/>
      <c r="AC3" s="114"/>
    </row>
    <row r="4" spans="1:29" s="115" customFormat="1" ht="30.75" customHeight="1" x14ac:dyDescent="0.4">
      <c r="A4" s="82">
        <v>3</v>
      </c>
      <c r="B4" s="130" t="str">
        <f>'Wettkampf 1'!B4</f>
        <v>Börgerwald</v>
      </c>
      <c r="C4" s="123"/>
      <c r="D4" s="175" t="str">
        <f>Übersicht!P1</f>
        <v>Jugend</v>
      </c>
      <c r="E4" s="175"/>
      <c r="F4" s="175"/>
      <c r="G4" s="175"/>
      <c r="H4" s="175"/>
      <c r="I4" s="175"/>
      <c r="J4" s="175"/>
      <c r="K4" s="175"/>
      <c r="L4" s="175"/>
      <c r="M4" s="175"/>
      <c r="N4" s="175"/>
      <c r="O4" s="175"/>
      <c r="P4" s="175"/>
      <c r="Q4" s="175"/>
      <c r="R4" s="175"/>
      <c r="S4" s="175"/>
      <c r="T4" s="175"/>
      <c r="U4" s="122"/>
      <c r="V4" s="122"/>
      <c r="W4" s="125"/>
      <c r="X4" s="131"/>
      <c r="Y4" s="131"/>
      <c r="Z4" s="133" t="s">
        <v>43</v>
      </c>
      <c r="AA4" s="22"/>
      <c r="AB4" s="22"/>
      <c r="AC4" s="114"/>
    </row>
    <row r="5" spans="1:29" s="115" customFormat="1" ht="30.75" customHeight="1" x14ac:dyDescent="0.4">
      <c r="A5" s="82">
        <v>4</v>
      </c>
      <c r="B5" s="130" t="str">
        <f>'Wettkampf 1'!B5</f>
        <v>Börgermoor</v>
      </c>
      <c r="C5" s="123"/>
      <c r="D5" s="138"/>
      <c r="E5" s="139"/>
      <c r="F5" s="139"/>
      <c r="G5" s="139"/>
      <c r="H5" s="139"/>
      <c r="I5" s="139"/>
      <c r="J5" s="139"/>
      <c r="K5" s="139"/>
      <c r="L5" s="139"/>
      <c r="M5" s="139"/>
      <c r="N5" s="139"/>
      <c r="O5" s="139"/>
      <c r="P5" s="139"/>
      <c r="Q5" s="139"/>
      <c r="R5" s="139"/>
      <c r="S5" s="139"/>
      <c r="T5" s="140"/>
      <c r="U5" s="122"/>
      <c r="V5" s="122"/>
      <c r="W5" s="126"/>
      <c r="X5" s="133" t="s">
        <v>45</v>
      </c>
      <c r="Y5" s="177"/>
      <c r="Z5" s="178"/>
      <c r="AA5" s="116"/>
      <c r="AB5" s="22"/>
      <c r="AC5" s="114"/>
    </row>
    <row r="6" spans="1:29" s="115" customFormat="1" ht="30.75" customHeight="1" x14ac:dyDescent="0.4">
      <c r="A6" s="82">
        <v>5</v>
      </c>
      <c r="B6" s="130" t="str">
        <f>'Wettkampf 1'!B6</f>
        <v>Spahnharrenstätte</v>
      </c>
      <c r="C6" s="123"/>
      <c r="D6" s="138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  <c r="T6" s="140"/>
      <c r="U6" s="124"/>
      <c r="V6" s="124"/>
      <c r="W6" s="126"/>
      <c r="X6" s="133" t="s">
        <v>44</v>
      </c>
      <c r="Y6" s="177"/>
      <c r="Z6" s="178"/>
      <c r="AA6" s="116"/>
      <c r="AB6" s="22"/>
      <c r="AC6" s="114"/>
    </row>
    <row r="7" spans="1:29" s="115" customFormat="1" ht="30.75" customHeight="1" x14ac:dyDescent="0.25">
      <c r="A7" s="82">
        <v>6</v>
      </c>
      <c r="B7" s="130" t="str">
        <f>'Wettkampf 1'!B7</f>
        <v>Lorup</v>
      </c>
      <c r="C7" s="123"/>
      <c r="D7" s="141"/>
      <c r="E7" s="142"/>
      <c r="F7" s="142"/>
      <c r="G7" s="142"/>
      <c r="H7" s="142"/>
      <c r="I7" s="142"/>
      <c r="J7" s="142"/>
      <c r="K7" s="142"/>
      <c r="L7" s="142"/>
      <c r="M7" s="142"/>
      <c r="N7" s="142"/>
      <c r="O7" s="142"/>
      <c r="P7" s="142"/>
      <c r="Q7" s="142"/>
      <c r="R7" s="142"/>
      <c r="S7" s="142"/>
      <c r="T7" s="143"/>
      <c r="U7" s="124"/>
      <c r="V7" s="124"/>
      <c r="W7" s="126"/>
      <c r="X7" s="132" t="s">
        <v>51</v>
      </c>
      <c r="Y7" s="177"/>
      <c r="Z7" s="178"/>
      <c r="AA7" s="116"/>
      <c r="AB7" s="22"/>
      <c r="AC7" s="114"/>
    </row>
    <row r="8" spans="1:29" s="115" customFormat="1" ht="15" customHeight="1" x14ac:dyDescent="0.25">
      <c r="A8" s="22"/>
      <c r="B8" s="122"/>
      <c r="C8" s="122"/>
      <c r="D8" s="127"/>
      <c r="E8" s="122"/>
      <c r="F8" s="122"/>
      <c r="G8" s="122"/>
      <c r="H8" s="122"/>
      <c r="I8" s="122"/>
      <c r="J8" s="122"/>
      <c r="K8" s="122"/>
      <c r="L8" s="122"/>
      <c r="M8" s="122"/>
      <c r="N8" s="122"/>
      <c r="O8" s="122"/>
      <c r="P8" s="122"/>
      <c r="Q8" s="122"/>
      <c r="R8" s="122"/>
      <c r="S8" s="122"/>
      <c r="T8" s="122"/>
      <c r="U8" s="122"/>
      <c r="V8" s="122"/>
      <c r="W8" s="126"/>
      <c r="X8" s="126"/>
      <c r="Y8" s="126"/>
      <c r="Z8" s="126"/>
      <c r="AA8" s="116"/>
      <c r="AB8" s="22"/>
      <c r="AC8" s="114"/>
    </row>
    <row r="9" spans="1:29" s="115" customFormat="1" ht="53.25" thickBot="1" x14ac:dyDescent="0.3">
      <c r="A9" s="128"/>
      <c r="B9" s="134" t="s">
        <v>54</v>
      </c>
      <c r="C9" s="134" t="s">
        <v>52</v>
      </c>
      <c r="D9" s="135" t="s">
        <v>55</v>
      </c>
      <c r="E9" s="134" t="s">
        <v>53</v>
      </c>
      <c r="F9" s="136"/>
      <c r="G9" s="136" t="s">
        <v>34</v>
      </c>
      <c r="H9" s="136"/>
      <c r="I9" s="136" t="s">
        <v>35</v>
      </c>
      <c r="J9" s="136"/>
      <c r="K9" s="136" t="s">
        <v>36</v>
      </c>
      <c r="L9" s="136"/>
      <c r="M9" s="136" t="s">
        <v>37</v>
      </c>
      <c r="N9" s="136"/>
      <c r="O9" s="136" t="s">
        <v>38</v>
      </c>
      <c r="P9" s="136"/>
      <c r="Q9" s="136" t="s">
        <v>39</v>
      </c>
      <c r="R9" s="136"/>
      <c r="S9" s="136"/>
      <c r="T9" s="136"/>
      <c r="U9" s="134" t="s">
        <v>58</v>
      </c>
      <c r="V9" s="136"/>
      <c r="W9" s="172" t="s">
        <v>32</v>
      </c>
      <c r="X9" s="173"/>
      <c r="Y9" s="173"/>
      <c r="Z9" s="174"/>
      <c r="AA9" s="22"/>
      <c r="AB9" s="22"/>
      <c r="AC9" s="114"/>
    </row>
    <row r="10" spans="1:29" s="115" customFormat="1" ht="37.5" customHeight="1" x14ac:dyDescent="0.25">
      <c r="A10" s="82">
        <v>1</v>
      </c>
      <c r="B10" s="130" t="str">
        <f>'Wettkampf 1'!B16</f>
        <v>Gedecknis Stefan</v>
      </c>
      <c r="C10" s="130" t="str">
        <f>'Wettkampf 1'!C16</f>
        <v>Esterwegen</v>
      </c>
      <c r="D10" s="92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0</v>
      </c>
      <c r="K10" s="22">
        <f>IF($C10=$B$4,F10,0)</f>
        <v>0</v>
      </c>
      <c r="L10" s="22">
        <f>(IF(AND($E10="",$C10=$B$4),1,0))</f>
        <v>0</v>
      </c>
      <c r="M10" s="22">
        <f>IF($C10=$B$5,F10,0)</f>
        <v>0</v>
      </c>
      <c r="N10" s="22">
        <f>(IF(AND($E10="",$C10=$B$5),1,0))</f>
        <v>0</v>
      </c>
      <c r="O10" s="22">
        <f>IF($C10=$B$6,F10,0)</f>
        <v>0</v>
      </c>
      <c r="P10" s="22">
        <f>(IF(AND($E10="",$C10=$B$6),1,0))</f>
        <v>0</v>
      </c>
      <c r="Q10" s="22">
        <f>IF($C10=$B$7,F10,0)</f>
        <v>0</v>
      </c>
      <c r="R10" s="22">
        <f>(IF(AND($E10="",$C10=$B$7),1,0))</f>
        <v>0</v>
      </c>
      <c r="S10" s="22"/>
      <c r="T10" s="22"/>
      <c r="U10" s="113"/>
      <c r="V10" s="22"/>
      <c r="W10" s="93"/>
      <c r="X10" s="93"/>
      <c r="Y10" s="117"/>
      <c r="Z10" s="119"/>
      <c r="AA10" s="22">
        <f>IF(Z10=D10,1,0)</f>
        <v>1</v>
      </c>
      <c r="AB10" s="22">
        <f>IF(Z10=0,0,1)</f>
        <v>0</v>
      </c>
      <c r="AC10" s="114" t="str">
        <f>IF(AA10+AB10=2,"Korrekt","")</f>
        <v/>
      </c>
    </row>
    <row r="11" spans="1:29" s="115" customFormat="1" ht="37.5" customHeight="1" x14ac:dyDescent="0.25">
      <c r="A11" s="82">
        <v>2</v>
      </c>
      <c r="B11" s="130" t="str">
        <f>'Wettkampf 1'!B17</f>
        <v>Wübben Jasper</v>
      </c>
      <c r="C11" s="130" t="str">
        <f>'Wettkampf 1'!C17</f>
        <v>Esterwegen</v>
      </c>
      <c r="D11" s="92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0</v>
      </c>
      <c r="K11" s="22">
        <f t="shared" ref="K11:K45" si="5">IF($C11=$B$4,F11,0)</f>
        <v>0</v>
      </c>
      <c r="L11" s="22">
        <f t="shared" ref="L11:L45" si="6">(IF(AND($E11="",$C11=$B$4),1,0))</f>
        <v>0</v>
      </c>
      <c r="M11" s="22">
        <f t="shared" ref="M11:M45" si="7">IF($C11=$B$5,F11,0)</f>
        <v>0</v>
      </c>
      <c r="N11" s="22">
        <f t="shared" ref="N11:N45" si="8">(IF(AND($E11="",$C11=$B$5),1,0))</f>
        <v>0</v>
      </c>
      <c r="O11" s="22">
        <f t="shared" ref="O11:O45" si="9">IF($C11=$B$6,F11,0)</f>
        <v>0</v>
      </c>
      <c r="P11" s="22">
        <f t="shared" ref="P11:P45" si="10">(IF(AND($E11="",$C11=$B$6),1,0))</f>
        <v>0</v>
      </c>
      <c r="Q11" s="22">
        <f t="shared" ref="Q11:Q45" si="11">IF($C11=$B$7,F11,0)</f>
        <v>0</v>
      </c>
      <c r="R11" s="22">
        <f t="shared" ref="R11:R45" si="12">(IF(AND($E11="",$C11=$B$7),1,0))</f>
        <v>0</v>
      </c>
      <c r="S11" s="22"/>
      <c r="T11" s="22"/>
      <c r="U11" s="113"/>
      <c r="V11" s="22"/>
      <c r="W11" s="95"/>
      <c r="X11" s="95"/>
      <c r="Y11" s="118"/>
      <c r="Z11" s="120"/>
      <c r="AA11" s="22">
        <f t="shared" ref="AA11:AA45" si="13">IF(Z11=D11,1,0)</f>
        <v>1</v>
      </c>
      <c r="AB11" s="22">
        <f t="shared" ref="AB11:AB45" si="14">IF(Z11=0,0,1)</f>
        <v>0</v>
      </c>
      <c r="AC11" s="114" t="str">
        <f t="shared" ref="AC11:AC45" si="15">IF(AA11+AB11=2,"Korrekt","")</f>
        <v/>
      </c>
    </row>
    <row r="12" spans="1:29" s="115" customFormat="1" ht="37.5" customHeight="1" x14ac:dyDescent="0.25">
      <c r="A12" s="82">
        <v>3</v>
      </c>
      <c r="B12" s="130" t="str">
        <f>'Wettkampf 1'!B18</f>
        <v>Engbers Julian</v>
      </c>
      <c r="C12" s="130" t="str">
        <f>'Wettkampf 1'!C18</f>
        <v>Esterwegen</v>
      </c>
      <c r="D12" s="92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0</v>
      </c>
      <c r="K12" s="22">
        <f t="shared" si="5"/>
        <v>0</v>
      </c>
      <c r="L12" s="22">
        <f t="shared" si="6"/>
        <v>0</v>
      </c>
      <c r="M12" s="22">
        <f t="shared" si="7"/>
        <v>0</v>
      </c>
      <c r="N12" s="22">
        <f t="shared" si="8"/>
        <v>0</v>
      </c>
      <c r="O12" s="22">
        <f t="shared" si="9"/>
        <v>0</v>
      </c>
      <c r="P12" s="22">
        <f t="shared" si="10"/>
        <v>0</v>
      </c>
      <c r="Q12" s="22">
        <f t="shared" si="11"/>
        <v>0</v>
      </c>
      <c r="R12" s="22">
        <f t="shared" si="12"/>
        <v>0</v>
      </c>
      <c r="S12" s="22"/>
      <c r="T12" s="22"/>
      <c r="U12" s="113"/>
      <c r="V12" s="22"/>
      <c r="W12" s="95"/>
      <c r="X12" s="95"/>
      <c r="Y12" s="118"/>
      <c r="Z12" s="120"/>
      <c r="AA12" s="22">
        <f t="shared" si="13"/>
        <v>1</v>
      </c>
      <c r="AB12" s="22">
        <f t="shared" si="14"/>
        <v>0</v>
      </c>
      <c r="AC12" s="114" t="str">
        <f t="shared" si="15"/>
        <v/>
      </c>
    </row>
    <row r="13" spans="1:29" s="115" customFormat="1" ht="37.5" customHeight="1" x14ac:dyDescent="0.25">
      <c r="A13" s="82">
        <v>4</v>
      </c>
      <c r="B13" s="130" t="str">
        <f>'Wettkampf 1'!B19</f>
        <v>Meyer Johan</v>
      </c>
      <c r="C13" s="130" t="str">
        <f>'Wettkampf 1'!C19</f>
        <v>Esterwegen</v>
      </c>
      <c r="D13" s="92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0</v>
      </c>
      <c r="K13" s="22">
        <f t="shared" si="5"/>
        <v>0</v>
      </c>
      <c r="L13" s="22">
        <f t="shared" si="6"/>
        <v>0</v>
      </c>
      <c r="M13" s="22">
        <f t="shared" si="7"/>
        <v>0</v>
      </c>
      <c r="N13" s="22">
        <f t="shared" si="8"/>
        <v>0</v>
      </c>
      <c r="O13" s="22">
        <f t="shared" si="9"/>
        <v>0</v>
      </c>
      <c r="P13" s="22">
        <f t="shared" si="10"/>
        <v>0</v>
      </c>
      <c r="Q13" s="22">
        <f t="shared" si="11"/>
        <v>0</v>
      </c>
      <c r="R13" s="22">
        <f t="shared" si="12"/>
        <v>0</v>
      </c>
      <c r="S13" s="22"/>
      <c r="T13" s="22"/>
      <c r="U13" s="113"/>
      <c r="V13" s="22"/>
      <c r="W13" s="95"/>
      <c r="X13" s="95"/>
      <c r="Y13" s="118"/>
      <c r="Z13" s="120"/>
      <c r="AA13" s="22">
        <f t="shared" si="13"/>
        <v>1</v>
      </c>
      <c r="AB13" s="22">
        <f t="shared" si="14"/>
        <v>0</v>
      </c>
      <c r="AC13" s="114" t="str">
        <f t="shared" si="15"/>
        <v/>
      </c>
    </row>
    <row r="14" spans="1:29" s="115" customFormat="1" ht="37.5" customHeight="1" x14ac:dyDescent="0.25">
      <c r="A14" s="82">
        <v>5</v>
      </c>
      <c r="B14" s="130" t="str">
        <f>'Wettkampf 1'!B20</f>
        <v>Schütze 5</v>
      </c>
      <c r="C14" s="130" t="str">
        <f>'Wettkampf 1'!C20</f>
        <v>Esterwegen</v>
      </c>
      <c r="D14" s="92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0</v>
      </c>
      <c r="K14" s="22">
        <f t="shared" si="5"/>
        <v>0</v>
      </c>
      <c r="L14" s="22">
        <f t="shared" si="6"/>
        <v>0</v>
      </c>
      <c r="M14" s="22">
        <f t="shared" si="7"/>
        <v>0</v>
      </c>
      <c r="N14" s="22">
        <f t="shared" si="8"/>
        <v>0</v>
      </c>
      <c r="O14" s="22">
        <f t="shared" si="9"/>
        <v>0</v>
      </c>
      <c r="P14" s="22">
        <f t="shared" si="10"/>
        <v>0</v>
      </c>
      <c r="Q14" s="22">
        <f t="shared" si="11"/>
        <v>0</v>
      </c>
      <c r="R14" s="22">
        <f t="shared" si="12"/>
        <v>0</v>
      </c>
      <c r="S14" s="22"/>
      <c r="T14" s="22"/>
      <c r="U14" s="113"/>
      <c r="V14" s="22"/>
      <c r="W14" s="95"/>
      <c r="X14" s="95"/>
      <c r="Y14" s="118"/>
      <c r="Z14" s="120"/>
      <c r="AA14" s="22">
        <f t="shared" si="13"/>
        <v>1</v>
      </c>
      <c r="AB14" s="22">
        <f t="shared" si="14"/>
        <v>0</v>
      </c>
      <c r="AC14" s="114" t="str">
        <f t="shared" si="15"/>
        <v/>
      </c>
    </row>
    <row r="15" spans="1:29" s="115" customFormat="1" ht="37.5" customHeight="1" x14ac:dyDescent="0.25">
      <c r="A15" s="82">
        <v>6</v>
      </c>
      <c r="B15" s="130" t="str">
        <f>'Wettkampf 1'!B21</f>
        <v>Strüwing Inja</v>
      </c>
      <c r="C15" s="130" t="str">
        <f>'Wettkampf 1'!C21</f>
        <v>Lähden Jugend I</v>
      </c>
      <c r="D15" s="92"/>
      <c r="E15" s="50"/>
      <c r="F15" s="22">
        <f t="shared" si="0"/>
        <v>0</v>
      </c>
      <c r="G15" s="22">
        <f t="shared" si="1"/>
        <v>0</v>
      </c>
      <c r="H15" s="22">
        <f t="shared" si="2"/>
        <v>0</v>
      </c>
      <c r="I15" s="22">
        <f t="shared" si="3"/>
        <v>0</v>
      </c>
      <c r="J15" s="22">
        <f t="shared" si="4"/>
        <v>1</v>
      </c>
      <c r="K15" s="22">
        <f t="shared" si="5"/>
        <v>0</v>
      </c>
      <c r="L15" s="22">
        <f t="shared" si="6"/>
        <v>0</v>
      </c>
      <c r="M15" s="22">
        <f t="shared" si="7"/>
        <v>0</v>
      </c>
      <c r="N15" s="22">
        <f t="shared" si="8"/>
        <v>0</v>
      </c>
      <c r="O15" s="22">
        <f t="shared" si="9"/>
        <v>0</v>
      </c>
      <c r="P15" s="22">
        <f t="shared" si="10"/>
        <v>0</v>
      </c>
      <c r="Q15" s="22">
        <f t="shared" si="11"/>
        <v>0</v>
      </c>
      <c r="R15" s="22">
        <f t="shared" si="12"/>
        <v>0</v>
      </c>
      <c r="S15" s="22"/>
      <c r="T15" s="22"/>
      <c r="U15" s="113"/>
      <c r="V15" s="22"/>
      <c r="W15" s="95"/>
      <c r="X15" s="95"/>
      <c r="Y15" s="118"/>
      <c r="Z15" s="120"/>
      <c r="AA15" s="22">
        <f t="shared" si="13"/>
        <v>1</v>
      </c>
      <c r="AB15" s="22">
        <f t="shared" si="14"/>
        <v>0</v>
      </c>
      <c r="AC15" s="114" t="str">
        <f t="shared" si="15"/>
        <v/>
      </c>
    </row>
    <row r="16" spans="1:29" s="115" customFormat="1" ht="37.5" customHeight="1" x14ac:dyDescent="0.25">
      <c r="A16" s="82">
        <v>7</v>
      </c>
      <c r="B16" s="130" t="str">
        <f>'Wettkampf 1'!B22</f>
        <v>Bruns Hendrik</v>
      </c>
      <c r="C16" s="130" t="str">
        <f>'Wettkampf 1'!C22</f>
        <v>Lähden Jugend I</v>
      </c>
      <c r="D16" s="92"/>
      <c r="E16" s="50"/>
      <c r="F16" s="22">
        <f t="shared" si="0"/>
        <v>0</v>
      </c>
      <c r="G16" s="22">
        <f t="shared" si="1"/>
        <v>0</v>
      </c>
      <c r="H16" s="22">
        <f t="shared" si="2"/>
        <v>0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0</v>
      </c>
      <c r="M16" s="22">
        <f t="shared" si="7"/>
        <v>0</v>
      </c>
      <c r="N16" s="22">
        <f t="shared" si="8"/>
        <v>0</v>
      </c>
      <c r="O16" s="22">
        <f t="shared" si="9"/>
        <v>0</v>
      </c>
      <c r="P16" s="22">
        <f t="shared" si="10"/>
        <v>0</v>
      </c>
      <c r="Q16" s="22">
        <f t="shared" si="11"/>
        <v>0</v>
      </c>
      <c r="R16" s="22">
        <f t="shared" si="12"/>
        <v>0</v>
      </c>
      <c r="S16" s="22"/>
      <c r="T16" s="22"/>
      <c r="U16" s="113"/>
      <c r="V16" s="22"/>
      <c r="W16" s="95"/>
      <c r="X16" s="95"/>
      <c r="Y16" s="118"/>
      <c r="Z16" s="120"/>
      <c r="AA16" s="22">
        <f t="shared" si="13"/>
        <v>1</v>
      </c>
      <c r="AB16" s="22">
        <f t="shared" si="14"/>
        <v>0</v>
      </c>
      <c r="AC16" s="114" t="str">
        <f t="shared" si="15"/>
        <v/>
      </c>
    </row>
    <row r="17" spans="1:29" s="115" customFormat="1" ht="37.5" customHeight="1" x14ac:dyDescent="0.25">
      <c r="A17" s="82">
        <v>8</v>
      </c>
      <c r="B17" s="130" t="str">
        <f>'Wettkampf 1'!B23</f>
        <v>Feldhaus Vanessa</v>
      </c>
      <c r="C17" s="130" t="str">
        <f>'Wettkampf 1'!C23</f>
        <v>Lähden Jugend I</v>
      </c>
      <c r="D17" s="92"/>
      <c r="E17" s="50"/>
      <c r="F17" s="22">
        <f t="shared" si="0"/>
        <v>0</v>
      </c>
      <c r="G17" s="22">
        <f t="shared" si="1"/>
        <v>0</v>
      </c>
      <c r="H17" s="22">
        <f t="shared" si="2"/>
        <v>0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0</v>
      </c>
      <c r="M17" s="22">
        <f t="shared" si="7"/>
        <v>0</v>
      </c>
      <c r="N17" s="22">
        <f t="shared" si="8"/>
        <v>0</v>
      </c>
      <c r="O17" s="22">
        <f t="shared" si="9"/>
        <v>0</v>
      </c>
      <c r="P17" s="22">
        <f t="shared" si="10"/>
        <v>0</v>
      </c>
      <c r="Q17" s="22">
        <f t="shared" si="11"/>
        <v>0</v>
      </c>
      <c r="R17" s="22">
        <f t="shared" si="12"/>
        <v>0</v>
      </c>
      <c r="S17" s="22"/>
      <c r="T17" s="22"/>
      <c r="U17" s="113"/>
      <c r="V17" s="22"/>
      <c r="W17" s="95"/>
      <c r="X17" s="95"/>
      <c r="Y17" s="118"/>
      <c r="Z17" s="120"/>
      <c r="AA17" s="22">
        <f t="shared" si="13"/>
        <v>1</v>
      </c>
      <c r="AB17" s="22">
        <f t="shared" si="14"/>
        <v>0</v>
      </c>
      <c r="AC17" s="114" t="str">
        <f t="shared" si="15"/>
        <v/>
      </c>
    </row>
    <row r="18" spans="1:29" s="115" customFormat="1" ht="37.5" customHeight="1" x14ac:dyDescent="0.25">
      <c r="A18" s="82">
        <v>9</v>
      </c>
      <c r="B18" s="130" t="str">
        <f>'Wettkampf 1'!B24</f>
        <v xml:space="preserve">Feldhaus Celien </v>
      </c>
      <c r="C18" s="130" t="str">
        <f>'Wettkampf 1'!C24</f>
        <v>Lähden Jugend I</v>
      </c>
      <c r="D18" s="92"/>
      <c r="E18" s="50"/>
      <c r="F18" s="22">
        <f t="shared" si="0"/>
        <v>0</v>
      </c>
      <c r="G18" s="22">
        <f t="shared" si="1"/>
        <v>0</v>
      </c>
      <c r="H18" s="22">
        <f t="shared" si="2"/>
        <v>0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0</v>
      </c>
      <c r="M18" s="22">
        <f t="shared" si="7"/>
        <v>0</v>
      </c>
      <c r="N18" s="22">
        <f t="shared" si="8"/>
        <v>0</v>
      </c>
      <c r="O18" s="22">
        <f t="shared" si="9"/>
        <v>0</v>
      </c>
      <c r="P18" s="22">
        <f t="shared" si="10"/>
        <v>0</v>
      </c>
      <c r="Q18" s="22">
        <f t="shared" si="11"/>
        <v>0</v>
      </c>
      <c r="R18" s="22">
        <f t="shared" si="12"/>
        <v>0</v>
      </c>
      <c r="S18" s="22"/>
      <c r="T18" s="22"/>
      <c r="U18" s="113"/>
      <c r="V18" s="22"/>
      <c r="W18" s="95"/>
      <c r="X18" s="95"/>
      <c r="Y18" s="118"/>
      <c r="Z18" s="120"/>
      <c r="AA18" s="22">
        <f t="shared" si="13"/>
        <v>1</v>
      </c>
      <c r="AB18" s="22">
        <f t="shared" si="14"/>
        <v>0</v>
      </c>
      <c r="AC18" s="114" t="str">
        <f t="shared" si="15"/>
        <v/>
      </c>
    </row>
    <row r="19" spans="1:29" s="115" customFormat="1" ht="37.5" customHeight="1" x14ac:dyDescent="0.25">
      <c r="A19" s="82">
        <v>10</v>
      </c>
      <c r="B19" s="130" t="str">
        <f>'Wettkampf 1'!B25</f>
        <v>Schütze 10</v>
      </c>
      <c r="C19" s="130" t="str">
        <f>'Wettkampf 1'!C25</f>
        <v>Lähden Jugend I</v>
      </c>
      <c r="D19" s="92"/>
      <c r="E19" s="50"/>
      <c r="F19" s="22">
        <f t="shared" si="0"/>
        <v>0</v>
      </c>
      <c r="G19" s="22">
        <f t="shared" si="1"/>
        <v>0</v>
      </c>
      <c r="H19" s="22">
        <f t="shared" si="2"/>
        <v>0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0</v>
      </c>
      <c r="M19" s="22">
        <f t="shared" si="7"/>
        <v>0</v>
      </c>
      <c r="N19" s="22">
        <f t="shared" si="8"/>
        <v>0</v>
      </c>
      <c r="O19" s="22">
        <f t="shared" si="9"/>
        <v>0</v>
      </c>
      <c r="P19" s="22">
        <f t="shared" si="10"/>
        <v>0</v>
      </c>
      <c r="Q19" s="22">
        <f t="shared" si="11"/>
        <v>0</v>
      </c>
      <c r="R19" s="22">
        <f t="shared" si="12"/>
        <v>0</v>
      </c>
      <c r="S19" s="22"/>
      <c r="T19" s="22"/>
      <c r="U19" s="113"/>
      <c r="V19" s="22"/>
      <c r="W19" s="95"/>
      <c r="X19" s="95"/>
      <c r="Y19" s="118"/>
      <c r="Z19" s="120"/>
      <c r="AA19" s="22">
        <f t="shared" si="13"/>
        <v>1</v>
      </c>
      <c r="AB19" s="22">
        <f t="shared" si="14"/>
        <v>0</v>
      </c>
      <c r="AC19" s="114" t="str">
        <f t="shared" si="15"/>
        <v/>
      </c>
    </row>
    <row r="20" spans="1:29" s="115" customFormat="1" ht="37.5" customHeight="1" x14ac:dyDescent="0.25">
      <c r="A20" s="82">
        <v>11</v>
      </c>
      <c r="B20" s="130" t="str">
        <f>'Wettkampf 1'!B26</f>
        <v>Hanneken Maren</v>
      </c>
      <c r="C20" s="130" t="str">
        <f>'Wettkampf 1'!C26</f>
        <v>Börgerwald</v>
      </c>
      <c r="D20" s="92"/>
      <c r="E20" s="50"/>
      <c r="F20" s="22">
        <f t="shared" si="0"/>
        <v>0</v>
      </c>
      <c r="G20" s="22">
        <f t="shared" si="1"/>
        <v>0</v>
      </c>
      <c r="H20" s="22">
        <f t="shared" si="2"/>
        <v>0</v>
      </c>
      <c r="I20" s="22">
        <f t="shared" si="3"/>
        <v>0</v>
      </c>
      <c r="J20" s="22">
        <f t="shared" si="4"/>
        <v>0</v>
      </c>
      <c r="K20" s="22">
        <f t="shared" si="5"/>
        <v>0</v>
      </c>
      <c r="L20" s="22">
        <f t="shared" si="6"/>
        <v>1</v>
      </c>
      <c r="M20" s="22">
        <f t="shared" si="7"/>
        <v>0</v>
      </c>
      <c r="N20" s="22">
        <f t="shared" si="8"/>
        <v>0</v>
      </c>
      <c r="O20" s="22">
        <f t="shared" si="9"/>
        <v>0</v>
      </c>
      <c r="P20" s="22">
        <f t="shared" si="10"/>
        <v>0</v>
      </c>
      <c r="Q20" s="22">
        <f t="shared" si="11"/>
        <v>0</v>
      </c>
      <c r="R20" s="22">
        <f t="shared" si="12"/>
        <v>0</v>
      </c>
      <c r="S20" s="22"/>
      <c r="T20" s="22"/>
      <c r="U20" s="113"/>
      <c r="V20" s="22"/>
      <c r="W20" s="95"/>
      <c r="X20" s="95"/>
      <c r="Y20" s="118"/>
      <c r="Z20" s="120"/>
      <c r="AA20" s="22">
        <f t="shared" si="13"/>
        <v>1</v>
      </c>
      <c r="AB20" s="22">
        <f t="shared" si="14"/>
        <v>0</v>
      </c>
      <c r="AC20" s="114" t="str">
        <f t="shared" si="15"/>
        <v/>
      </c>
    </row>
    <row r="21" spans="1:29" s="115" customFormat="1" ht="37.5" customHeight="1" x14ac:dyDescent="0.25">
      <c r="A21" s="82">
        <v>12</v>
      </c>
      <c r="B21" s="130" t="str">
        <f>'Wettkampf 1'!B27</f>
        <v>Köstering Nele</v>
      </c>
      <c r="C21" s="130" t="str">
        <f>'Wettkampf 1'!C27</f>
        <v>Börgerwald</v>
      </c>
      <c r="D21" s="92"/>
      <c r="E21" s="50"/>
      <c r="F21" s="22">
        <f t="shared" si="0"/>
        <v>0</v>
      </c>
      <c r="G21" s="22">
        <f t="shared" si="1"/>
        <v>0</v>
      </c>
      <c r="H21" s="22">
        <f t="shared" si="2"/>
        <v>0</v>
      </c>
      <c r="I21" s="22">
        <f t="shared" si="3"/>
        <v>0</v>
      </c>
      <c r="J21" s="22">
        <f t="shared" si="4"/>
        <v>0</v>
      </c>
      <c r="K21" s="22">
        <f t="shared" si="5"/>
        <v>0</v>
      </c>
      <c r="L21" s="22">
        <f t="shared" si="6"/>
        <v>1</v>
      </c>
      <c r="M21" s="22">
        <f t="shared" si="7"/>
        <v>0</v>
      </c>
      <c r="N21" s="22">
        <f t="shared" si="8"/>
        <v>0</v>
      </c>
      <c r="O21" s="22">
        <f t="shared" si="9"/>
        <v>0</v>
      </c>
      <c r="P21" s="22">
        <f t="shared" si="10"/>
        <v>0</v>
      </c>
      <c r="Q21" s="22">
        <f t="shared" si="11"/>
        <v>0</v>
      </c>
      <c r="R21" s="22">
        <f t="shared" si="12"/>
        <v>0</v>
      </c>
      <c r="S21" s="22"/>
      <c r="T21" s="22"/>
      <c r="U21" s="113"/>
      <c r="V21" s="22"/>
      <c r="W21" s="95"/>
      <c r="X21" s="95"/>
      <c r="Y21" s="118"/>
      <c r="Z21" s="120"/>
      <c r="AA21" s="22">
        <f t="shared" si="13"/>
        <v>1</v>
      </c>
      <c r="AB21" s="22">
        <f t="shared" si="14"/>
        <v>0</v>
      </c>
      <c r="AC21" s="114" t="str">
        <f t="shared" si="15"/>
        <v/>
      </c>
    </row>
    <row r="22" spans="1:29" s="115" customFormat="1" ht="37.5" customHeight="1" x14ac:dyDescent="0.25">
      <c r="A22" s="82">
        <v>13</v>
      </c>
      <c r="B22" s="130" t="str">
        <f>'Wettkampf 1'!B28</f>
        <v>Schütze 13</v>
      </c>
      <c r="C22" s="130" t="str">
        <f>'Wettkampf 1'!C28</f>
        <v>Börgerwald</v>
      </c>
      <c r="D22" s="92"/>
      <c r="E22" s="50"/>
      <c r="F22" s="22">
        <f t="shared" si="0"/>
        <v>0</v>
      </c>
      <c r="G22" s="22">
        <f t="shared" si="1"/>
        <v>0</v>
      </c>
      <c r="H22" s="22">
        <f t="shared" si="2"/>
        <v>0</v>
      </c>
      <c r="I22" s="22">
        <f t="shared" si="3"/>
        <v>0</v>
      </c>
      <c r="J22" s="22">
        <f t="shared" si="4"/>
        <v>0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0</v>
      </c>
      <c r="O22" s="22">
        <f t="shared" si="9"/>
        <v>0</v>
      </c>
      <c r="P22" s="22">
        <f t="shared" si="10"/>
        <v>0</v>
      </c>
      <c r="Q22" s="22">
        <f t="shared" si="11"/>
        <v>0</v>
      </c>
      <c r="R22" s="22">
        <f t="shared" si="12"/>
        <v>0</v>
      </c>
      <c r="S22" s="22"/>
      <c r="T22" s="22"/>
      <c r="U22" s="113"/>
      <c r="V22" s="22"/>
      <c r="W22" s="95"/>
      <c r="X22" s="95"/>
      <c r="Y22" s="118"/>
      <c r="Z22" s="120"/>
      <c r="AA22" s="22">
        <f t="shared" si="13"/>
        <v>1</v>
      </c>
      <c r="AB22" s="22">
        <f t="shared" si="14"/>
        <v>0</v>
      </c>
      <c r="AC22" s="114" t="str">
        <f t="shared" si="15"/>
        <v/>
      </c>
    </row>
    <row r="23" spans="1:29" s="115" customFormat="1" ht="37.5" customHeight="1" x14ac:dyDescent="0.25">
      <c r="A23" s="82">
        <v>14</v>
      </c>
      <c r="B23" s="130" t="str">
        <f>'Wettkampf 1'!B29</f>
        <v>Schütze 14</v>
      </c>
      <c r="C23" s="130" t="str">
        <f>'Wettkampf 1'!C29</f>
        <v>Börgerwald</v>
      </c>
      <c r="D23" s="92"/>
      <c r="E23" s="50"/>
      <c r="F23" s="22">
        <f t="shared" si="0"/>
        <v>0</v>
      </c>
      <c r="G23" s="22">
        <f t="shared" si="1"/>
        <v>0</v>
      </c>
      <c r="H23" s="22">
        <f t="shared" si="2"/>
        <v>0</v>
      </c>
      <c r="I23" s="22">
        <f t="shared" si="3"/>
        <v>0</v>
      </c>
      <c r="J23" s="22">
        <f t="shared" si="4"/>
        <v>0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0</v>
      </c>
      <c r="O23" s="22">
        <f t="shared" si="9"/>
        <v>0</v>
      </c>
      <c r="P23" s="22">
        <f t="shared" si="10"/>
        <v>0</v>
      </c>
      <c r="Q23" s="22">
        <f t="shared" si="11"/>
        <v>0</v>
      </c>
      <c r="R23" s="22">
        <f t="shared" si="12"/>
        <v>0</v>
      </c>
      <c r="S23" s="22"/>
      <c r="T23" s="22"/>
      <c r="U23" s="113"/>
      <c r="V23" s="22"/>
      <c r="W23" s="95"/>
      <c r="X23" s="95"/>
      <c r="Y23" s="118"/>
      <c r="Z23" s="120"/>
      <c r="AA23" s="22">
        <f t="shared" si="13"/>
        <v>1</v>
      </c>
      <c r="AB23" s="22">
        <f t="shared" si="14"/>
        <v>0</v>
      </c>
      <c r="AC23" s="114" t="str">
        <f t="shared" si="15"/>
        <v/>
      </c>
    </row>
    <row r="24" spans="1:29" s="115" customFormat="1" ht="37.5" customHeight="1" x14ac:dyDescent="0.25">
      <c r="A24" s="82">
        <v>15</v>
      </c>
      <c r="B24" s="130" t="str">
        <f>'Wettkampf 1'!B30</f>
        <v>Schütze 15</v>
      </c>
      <c r="C24" s="130" t="str">
        <f>'Wettkampf 1'!C30</f>
        <v>Börgerwald</v>
      </c>
      <c r="D24" s="92"/>
      <c r="E24" s="50"/>
      <c r="F24" s="22">
        <f t="shared" si="0"/>
        <v>0</v>
      </c>
      <c r="G24" s="22">
        <f t="shared" si="1"/>
        <v>0</v>
      </c>
      <c r="H24" s="22">
        <f t="shared" si="2"/>
        <v>0</v>
      </c>
      <c r="I24" s="22">
        <f t="shared" si="3"/>
        <v>0</v>
      </c>
      <c r="J24" s="22">
        <f t="shared" si="4"/>
        <v>0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0</v>
      </c>
      <c r="O24" s="22">
        <f t="shared" si="9"/>
        <v>0</v>
      </c>
      <c r="P24" s="22">
        <f t="shared" si="10"/>
        <v>0</v>
      </c>
      <c r="Q24" s="22">
        <f t="shared" si="11"/>
        <v>0</v>
      </c>
      <c r="R24" s="22">
        <f t="shared" si="12"/>
        <v>0</v>
      </c>
      <c r="S24" s="22"/>
      <c r="T24" s="22"/>
      <c r="U24" s="113"/>
      <c r="V24" s="22"/>
      <c r="W24" s="95"/>
      <c r="X24" s="95"/>
      <c r="Y24" s="118"/>
      <c r="Z24" s="120"/>
      <c r="AA24" s="22">
        <f t="shared" si="13"/>
        <v>1</v>
      </c>
      <c r="AB24" s="22">
        <f t="shared" si="14"/>
        <v>0</v>
      </c>
      <c r="AC24" s="114" t="str">
        <f t="shared" si="15"/>
        <v/>
      </c>
    </row>
    <row r="25" spans="1:29" s="115" customFormat="1" ht="37.5" customHeight="1" x14ac:dyDescent="0.25">
      <c r="A25" s="82">
        <v>16</v>
      </c>
      <c r="B25" s="130" t="str">
        <f>'Wettkampf 1'!B31</f>
        <v>Brandt Mira</v>
      </c>
      <c r="C25" s="130" t="str">
        <f>'Wettkampf 1'!C31</f>
        <v>Börgermoor</v>
      </c>
      <c r="D25" s="92"/>
      <c r="E25" s="50"/>
      <c r="F25" s="22">
        <f t="shared" si="0"/>
        <v>0</v>
      </c>
      <c r="G25" s="22">
        <f t="shared" si="1"/>
        <v>0</v>
      </c>
      <c r="H25" s="22">
        <f t="shared" si="2"/>
        <v>0</v>
      </c>
      <c r="I25" s="22">
        <f t="shared" si="3"/>
        <v>0</v>
      </c>
      <c r="J25" s="22">
        <f t="shared" si="4"/>
        <v>0</v>
      </c>
      <c r="K25" s="22">
        <f t="shared" si="5"/>
        <v>0</v>
      </c>
      <c r="L25" s="22">
        <f t="shared" si="6"/>
        <v>0</v>
      </c>
      <c r="M25" s="22">
        <f t="shared" si="7"/>
        <v>0</v>
      </c>
      <c r="N25" s="22">
        <f t="shared" si="8"/>
        <v>1</v>
      </c>
      <c r="O25" s="22">
        <f t="shared" si="9"/>
        <v>0</v>
      </c>
      <c r="P25" s="22">
        <f t="shared" si="10"/>
        <v>0</v>
      </c>
      <c r="Q25" s="22">
        <f t="shared" si="11"/>
        <v>0</v>
      </c>
      <c r="R25" s="22">
        <f t="shared" si="12"/>
        <v>0</v>
      </c>
      <c r="S25" s="22"/>
      <c r="T25" s="22"/>
      <c r="U25" s="113"/>
      <c r="V25" s="22"/>
      <c r="W25" s="95"/>
      <c r="X25" s="95"/>
      <c r="Y25" s="118"/>
      <c r="Z25" s="120"/>
      <c r="AA25" s="22">
        <f t="shared" si="13"/>
        <v>1</v>
      </c>
      <c r="AB25" s="22">
        <f t="shared" si="14"/>
        <v>0</v>
      </c>
      <c r="AC25" s="114" t="str">
        <f t="shared" si="15"/>
        <v/>
      </c>
    </row>
    <row r="26" spans="1:29" s="115" customFormat="1" ht="37.5" customHeight="1" x14ac:dyDescent="0.25">
      <c r="A26" s="82">
        <v>17</v>
      </c>
      <c r="B26" s="130" t="str">
        <f>'Wettkampf 1'!B32</f>
        <v>Eichhorn Luca</v>
      </c>
      <c r="C26" s="130" t="str">
        <f>'Wettkampf 1'!C32</f>
        <v>Börgermoor</v>
      </c>
      <c r="D26" s="92"/>
      <c r="E26" s="50"/>
      <c r="F26" s="22">
        <f t="shared" si="0"/>
        <v>0</v>
      </c>
      <c r="G26" s="22">
        <f t="shared" si="1"/>
        <v>0</v>
      </c>
      <c r="H26" s="22">
        <f t="shared" si="2"/>
        <v>0</v>
      </c>
      <c r="I26" s="22">
        <f t="shared" si="3"/>
        <v>0</v>
      </c>
      <c r="J26" s="22">
        <f t="shared" si="4"/>
        <v>0</v>
      </c>
      <c r="K26" s="22">
        <f t="shared" si="5"/>
        <v>0</v>
      </c>
      <c r="L26" s="22">
        <f t="shared" si="6"/>
        <v>0</v>
      </c>
      <c r="M26" s="22">
        <f t="shared" si="7"/>
        <v>0</v>
      </c>
      <c r="N26" s="22">
        <f t="shared" si="8"/>
        <v>1</v>
      </c>
      <c r="O26" s="22">
        <f t="shared" si="9"/>
        <v>0</v>
      </c>
      <c r="P26" s="22">
        <f t="shared" si="10"/>
        <v>0</v>
      </c>
      <c r="Q26" s="22">
        <f t="shared" si="11"/>
        <v>0</v>
      </c>
      <c r="R26" s="22">
        <f t="shared" si="12"/>
        <v>0</v>
      </c>
      <c r="S26" s="22"/>
      <c r="T26" s="22"/>
      <c r="U26" s="113"/>
      <c r="V26" s="22"/>
      <c r="W26" s="95"/>
      <c r="X26" s="95"/>
      <c r="Y26" s="118"/>
      <c r="Z26" s="120"/>
      <c r="AA26" s="22">
        <f t="shared" si="13"/>
        <v>1</v>
      </c>
      <c r="AB26" s="22">
        <f t="shared" si="14"/>
        <v>0</v>
      </c>
      <c r="AC26" s="114" t="str">
        <f t="shared" si="15"/>
        <v/>
      </c>
    </row>
    <row r="27" spans="1:29" s="115" customFormat="1" ht="37.5" customHeight="1" x14ac:dyDescent="0.25">
      <c r="A27" s="82">
        <v>18</v>
      </c>
      <c r="B27" s="130" t="str">
        <f>'Wettkampf 1'!B33</f>
        <v>Kohnen Saskia</v>
      </c>
      <c r="C27" s="130" t="str">
        <f>'Wettkampf 1'!C33</f>
        <v>Börgermoor</v>
      </c>
      <c r="D27" s="92"/>
      <c r="E27" s="50"/>
      <c r="F27" s="22">
        <f t="shared" si="0"/>
        <v>0</v>
      </c>
      <c r="G27" s="22">
        <f t="shared" si="1"/>
        <v>0</v>
      </c>
      <c r="H27" s="22">
        <f t="shared" si="2"/>
        <v>0</v>
      </c>
      <c r="I27" s="22">
        <f t="shared" si="3"/>
        <v>0</v>
      </c>
      <c r="J27" s="22">
        <f t="shared" si="4"/>
        <v>0</v>
      </c>
      <c r="K27" s="22">
        <f t="shared" si="5"/>
        <v>0</v>
      </c>
      <c r="L27" s="22">
        <f t="shared" si="6"/>
        <v>0</v>
      </c>
      <c r="M27" s="22">
        <f t="shared" si="7"/>
        <v>0</v>
      </c>
      <c r="N27" s="22">
        <f t="shared" si="8"/>
        <v>1</v>
      </c>
      <c r="O27" s="22">
        <f t="shared" si="9"/>
        <v>0</v>
      </c>
      <c r="P27" s="22">
        <f t="shared" si="10"/>
        <v>0</v>
      </c>
      <c r="Q27" s="22">
        <f t="shared" si="11"/>
        <v>0</v>
      </c>
      <c r="R27" s="22">
        <f t="shared" si="12"/>
        <v>0</v>
      </c>
      <c r="S27" s="22"/>
      <c r="T27" s="22"/>
      <c r="U27" s="113"/>
      <c r="V27" s="22"/>
      <c r="W27" s="95"/>
      <c r="X27" s="95"/>
      <c r="Y27" s="118"/>
      <c r="Z27" s="120"/>
      <c r="AA27" s="22">
        <f t="shared" si="13"/>
        <v>1</v>
      </c>
      <c r="AB27" s="22">
        <f t="shared" si="14"/>
        <v>0</v>
      </c>
      <c r="AC27" s="114" t="str">
        <f t="shared" si="15"/>
        <v/>
      </c>
    </row>
    <row r="28" spans="1:29" s="115" customFormat="1" ht="37.5" customHeight="1" x14ac:dyDescent="0.25">
      <c r="A28" s="82">
        <v>19</v>
      </c>
      <c r="B28" s="130" t="str">
        <f>'Wettkampf 1'!B34</f>
        <v>Schütze 19</v>
      </c>
      <c r="C28" s="130" t="str">
        <f>'Wettkampf 1'!C34</f>
        <v>Börgermoor</v>
      </c>
      <c r="D28" s="92"/>
      <c r="E28" s="50"/>
      <c r="F28" s="22">
        <f t="shared" si="0"/>
        <v>0</v>
      </c>
      <c r="G28" s="22">
        <f t="shared" si="1"/>
        <v>0</v>
      </c>
      <c r="H28" s="22">
        <f t="shared" si="2"/>
        <v>0</v>
      </c>
      <c r="I28" s="22">
        <f t="shared" si="3"/>
        <v>0</v>
      </c>
      <c r="J28" s="22">
        <f t="shared" si="4"/>
        <v>0</v>
      </c>
      <c r="K28" s="22">
        <f t="shared" si="5"/>
        <v>0</v>
      </c>
      <c r="L28" s="22">
        <f t="shared" si="6"/>
        <v>0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0</v>
      </c>
      <c r="Q28" s="22">
        <f t="shared" si="11"/>
        <v>0</v>
      </c>
      <c r="R28" s="22">
        <f t="shared" si="12"/>
        <v>0</v>
      </c>
      <c r="S28" s="22"/>
      <c r="T28" s="22"/>
      <c r="U28" s="113"/>
      <c r="V28" s="22"/>
      <c r="W28" s="95"/>
      <c r="X28" s="95"/>
      <c r="Y28" s="118"/>
      <c r="Z28" s="120"/>
      <c r="AA28" s="22">
        <f t="shared" si="13"/>
        <v>1</v>
      </c>
      <c r="AB28" s="22">
        <f t="shared" si="14"/>
        <v>0</v>
      </c>
      <c r="AC28" s="114" t="str">
        <f t="shared" si="15"/>
        <v/>
      </c>
    </row>
    <row r="29" spans="1:29" s="115" customFormat="1" ht="37.5" customHeight="1" x14ac:dyDescent="0.25">
      <c r="A29" s="82">
        <v>20</v>
      </c>
      <c r="B29" s="130" t="str">
        <f>'Wettkampf 1'!B35</f>
        <v>Schütze 20</v>
      </c>
      <c r="C29" s="130" t="str">
        <f>'Wettkampf 1'!C35</f>
        <v>Börgermoor</v>
      </c>
      <c r="D29" s="92"/>
      <c r="E29" s="50"/>
      <c r="F29" s="22">
        <f t="shared" si="0"/>
        <v>0</v>
      </c>
      <c r="G29" s="22">
        <f t="shared" si="1"/>
        <v>0</v>
      </c>
      <c r="H29" s="22">
        <f t="shared" si="2"/>
        <v>0</v>
      </c>
      <c r="I29" s="22">
        <f t="shared" si="3"/>
        <v>0</v>
      </c>
      <c r="J29" s="22">
        <f t="shared" si="4"/>
        <v>0</v>
      </c>
      <c r="K29" s="22">
        <f t="shared" si="5"/>
        <v>0</v>
      </c>
      <c r="L29" s="22">
        <f t="shared" si="6"/>
        <v>0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0</v>
      </c>
      <c r="Q29" s="22">
        <f t="shared" si="11"/>
        <v>0</v>
      </c>
      <c r="R29" s="22">
        <f t="shared" si="12"/>
        <v>0</v>
      </c>
      <c r="S29" s="22"/>
      <c r="T29" s="22"/>
      <c r="U29" s="113"/>
      <c r="V29" s="22"/>
      <c r="W29" s="95"/>
      <c r="X29" s="95"/>
      <c r="Y29" s="118"/>
      <c r="Z29" s="120"/>
      <c r="AA29" s="22">
        <f t="shared" si="13"/>
        <v>1</v>
      </c>
      <c r="AB29" s="22">
        <f t="shared" si="14"/>
        <v>0</v>
      </c>
      <c r="AC29" s="114" t="str">
        <f t="shared" si="15"/>
        <v/>
      </c>
    </row>
    <row r="30" spans="1:29" s="115" customFormat="1" ht="37.5" customHeight="1" x14ac:dyDescent="0.25">
      <c r="A30" s="82">
        <v>21</v>
      </c>
      <c r="B30" s="130" t="str">
        <f>'Wettkampf 1'!B36</f>
        <v>Runde Marcel</v>
      </c>
      <c r="C30" s="130" t="str">
        <f>'Wettkampf 1'!C36</f>
        <v>Spahnharrenstätte</v>
      </c>
      <c r="D30" s="92"/>
      <c r="E30" s="50"/>
      <c r="F30" s="22">
        <f t="shared" si="0"/>
        <v>0</v>
      </c>
      <c r="G30" s="22">
        <f t="shared" si="1"/>
        <v>0</v>
      </c>
      <c r="H30" s="22">
        <f t="shared" si="2"/>
        <v>0</v>
      </c>
      <c r="I30" s="22">
        <f t="shared" si="3"/>
        <v>0</v>
      </c>
      <c r="J30" s="22">
        <f t="shared" si="4"/>
        <v>0</v>
      </c>
      <c r="K30" s="22">
        <f t="shared" si="5"/>
        <v>0</v>
      </c>
      <c r="L30" s="22">
        <f t="shared" si="6"/>
        <v>0</v>
      </c>
      <c r="M30" s="22">
        <f t="shared" si="7"/>
        <v>0</v>
      </c>
      <c r="N30" s="22">
        <f t="shared" si="8"/>
        <v>0</v>
      </c>
      <c r="O30" s="22">
        <f t="shared" si="9"/>
        <v>0</v>
      </c>
      <c r="P30" s="22">
        <f t="shared" si="10"/>
        <v>1</v>
      </c>
      <c r="Q30" s="22">
        <f t="shared" si="11"/>
        <v>0</v>
      </c>
      <c r="R30" s="22">
        <f t="shared" si="12"/>
        <v>0</v>
      </c>
      <c r="S30" s="22"/>
      <c r="T30" s="22"/>
      <c r="U30" s="113"/>
      <c r="V30" s="22"/>
      <c r="W30" s="95"/>
      <c r="X30" s="95"/>
      <c r="Y30" s="118"/>
      <c r="Z30" s="120"/>
      <c r="AA30" s="22">
        <f t="shared" si="13"/>
        <v>1</v>
      </c>
      <c r="AB30" s="22">
        <f t="shared" si="14"/>
        <v>0</v>
      </c>
      <c r="AC30" s="114" t="str">
        <f t="shared" si="15"/>
        <v/>
      </c>
    </row>
    <row r="31" spans="1:29" s="115" customFormat="1" ht="37.5" customHeight="1" x14ac:dyDescent="0.25">
      <c r="A31" s="82">
        <v>22</v>
      </c>
      <c r="B31" s="130" t="str">
        <f>'Wettkampf 1'!B37</f>
        <v xml:space="preserve">Leis Fynn Lucas </v>
      </c>
      <c r="C31" s="130" t="str">
        <f>'Wettkampf 1'!C37</f>
        <v>Spahnharrenstätte</v>
      </c>
      <c r="D31" s="92"/>
      <c r="E31" s="50"/>
      <c r="F31" s="22">
        <f t="shared" si="0"/>
        <v>0</v>
      </c>
      <c r="G31" s="22">
        <f t="shared" si="1"/>
        <v>0</v>
      </c>
      <c r="H31" s="22">
        <f t="shared" si="2"/>
        <v>0</v>
      </c>
      <c r="I31" s="22">
        <f t="shared" si="3"/>
        <v>0</v>
      </c>
      <c r="J31" s="22">
        <f t="shared" si="4"/>
        <v>0</v>
      </c>
      <c r="K31" s="22">
        <f t="shared" si="5"/>
        <v>0</v>
      </c>
      <c r="L31" s="22">
        <f t="shared" si="6"/>
        <v>0</v>
      </c>
      <c r="M31" s="22">
        <f t="shared" si="7"/>
        <v>0</v>
      </c>
      <c r="N31" s="22">
        <f t="shared" si="8"/>
        <v>0</v>
      </c>
      <c r="O31" s="22">
        <f t="shared" si="9"/>
        <v>0</v>
      </c>
      <c r="P31" s="22">
        <f t="shared" si="10"/>
        <v>1</v>
      </c>
      <c r="Q31" s="22">
        <f t="shared" si="11"/>
        <v>0</v>
      </c>
      <c r="R31" s="22">
        <f t="shared" si="12"/>
        <v>0</v>
      </c>
      <c r="S31" s="22"/>
      <c r="T31" s="22"/>
      <c r="U31" s="113"/>
      <c r="V31" s="22"/>
      <c r="W31" s="95"/>
      <c r="X31" s="95"/>
      <c r="Y31" s="118"/>
      <c r="Z31" s="120"/>
      <c r="AA31" s="22">
        <f t="shared" si="13"/>
        <v>1</v>
      </c>
      <c r="AB31" s="22">
        <f t="shared" si="14"/>
        <v>0</v>
      </c>
      <c r="AC31" s="114" t="str">
        <f t="shared" si="15"/>
        <v/>
      </c>
    </row>
    <row r="32" spans="1:29" s="115" customFormat="1" ht="37.5" customHeight="1" x14ac:dyDescent="0.25">
      <c r="A32" s="82">
        <v>23</v>
      </c>
      <c r="B32" s="130" t="str">
        <f>'Wettkampf 1'!B38</f>
        <v>Schütze 23</v>
      </c>
      <c r="C32" s="130" t="str">
        <f>'Wettkampf 1'!C38</f>
        <v>Spahnharrenstätte</v>
      </c>
      <c r="D32" s="92"/>
      <c r="E32" s="50"/>
      <c r="F32" s="22">
        <f t="shared" si="0"/>
        <v>0</v>
      </c>
      <c r="G32" s="22">
        <f t="shared" si="1"/>
        <v>0</v>
      </c>
      <c r="H32" s="22">
        <f t="shared" si="2"/>
        <v>0</v>
      </c>
      <c r="I32" s="22">
        <f t="shared" si="3"/>
        <v>0</v>
      </c>
      <c r="J32" s="22">
        <f t="shared" si="4"/>
        <v>0</v>
      </c>
      <c r="K32" s="22">
        <f t="shared" si="5"/>
        <v>0</v>
      </c>
      <c r="L32" s="22">
        <f t="shared" si="6"/>
        <v>0</v>
      </c>
      <c r="M32" s="22">
        <f t="shared" si="7"/>
        <v>0</v>
      </c>
      <c r="N32" s="22">
        <f t="shared" si="8"/>
        <v>0</v>
      </c>
      <c r="O32" s="22">
        <f t="shared" si="9"/>
        <v>0</v>
      </c>
      <c r="P32" s="22">
        <f t="shared" si="10"/>
        <v>1</v>
      </c>
      <c r="Q32" s="22">
        <f t="shared" si="11"/>
        <v>0</v>
      </c>
      <c r="R32" s="22">
        <f t="shared" si="12"/>
        <v>0</v>
      </c>
      <c r="S32" s="22"/>
      <c r="T32" s="22"/>
      <c r="U32" s="113"/>
      <c r="V32" s="22"/>
      <c r="W32" s="95"/>
      <c r="X32" s="95"/>
      <c r="Y32" s="118"/>
      <c r="Z32" s="120"/>
      <c r="AA32" s="22">
        <f t="shared" si="13"/>
        <v>1</v>
      </c>
      <c r="AB32" s="22">
        <f t="shared" si="14"/>
        <v>0</v>
      </c>
      <c r="AC32" s="114" t="str">
        <f t="shared" si="15"/>
        <v/>
      </c>
    </row>
    <row r="33" spans="1:29" s="115" customFormat="1" ht="37.5" customHeight="1" x14ac:dyDescent="0.25">
      <c r="A33" s="82">
        <v>24</v>
      </c>
      <c r="B33" s="130" t="str">
        <f>'Wettkampf 1'!B39</f>
        <v>Schütze 24</v>
      </c>
      <c r="C33" s="130" t="str">
        <f>'Wettkampf 1'!C39</f>
        <v>Spahnharrenstätte</v>
      </c>
      <c r="D33" s="92"/>
      <c r="E33" s="50"/>
      <c r="F33" s="22">
        <f t="shared" si="0"/>
        <v>0</v>
      </c>
      <c r="G33" s="22">
        <f t="shared" si="1"/>
        <v>0</v>
      </c>
      <c r="H33" s="22">
        <f t="shared" si="2"/>
        <v>0</v>
      </c>
      <c r="I33" s="22">
        <f t="shared" si="3"/>
        <v>0</v>
      </c>
      <c r="J33" s="22">
        <f t="shared" si="4"/>
        <v>0</v>
      </c>
      <c r="K33" s="22">
        <f t="shared" si="5"/>
        <v>0</v>
      </c>
      <c r="L33" s="22">
        <f t="shared" si="6"/>
        <v>0</v>
      </c>
      <c r="M33" s="22">
        <f t="shared" si="7"/>
        <v>0</v>
      </c>
      <c r="N33" s="22">
        <f t="shared" si="8"/>
        <v>0</v>
      </c>
      <c r="O33" s="22">
        <f t="shared" si="9"/>
        <v>0</v>
      </c>
      <c r="P33" s="22">
        <f t="shared" si="10"/>
        <v>1</v>
      </c>
      <c r="Q33" s="22">
        <f t="shared" si="11"/>
        <v>0</v>
      </c>
      <c r="R33" s="22">
        <f t="shared" si="12"/>
        <v>0</v>
      </c>
      <c r="S33" s="22"/>
      <c r="T33" s="22"/>
      <c r="U33" s="113"/>
      <c r="V33" s="22"/>
      <c r="W33" s="95"/>
      <c r="X33" s="95"/>
      <c r="Y33" s="118"/>
      <c r="Z33" s="120"/>
      <c r="AA33" s="22">
        <f t="shared" si="13"/>
        <v>1</v>
      </c>
      <c r="AB33" s="22">
        <f t="shared" si="14"/>
        <v>0</v>
      </c>
      <c r="AC33" s="114" t="str">
        <f t="shared" si="15"/>
        <v/>
      </c>
    </row>
    <row r="34" spans="1:29" s="115" customFormat="1" ht="37.5" customHeight="1" x14ac:dyDescent="0.25">
      <c r="A34" s="82">
        <v>25</v>
      </c>
      <c r="B34" s="130" t="str">
        <f>'Wettkampf 1'!B40</f>
        <v>Schütze 25</v>
      </c>
      <c r="C34" s="130" t="str">
        <f>'Wettkampf 1'!C40</f>
        <v>Spahnharrenstätte</v>
      </c>
      <c r="D34" s="92"/>
      <c r="E34" s="50"/>
      <c r="F34" s="22">
        <f t="shared" si="0"/>
        <v>0</v>
      </c>
      <c r="G34" s="22">
        <f t="shared" si="1"/>
        <v>0</v>
      </c>
      <c r="H34" s="22">
        <f t="shared" si="2"/>
        <v>0</v>
      </c>
      <c r="I34" s="22">
        <f t="shared" si="3"/>
        <v>0</v>
      </c>
      <c r="J34" s="22">
        <f t="shared" si="4"/>
        <v>0</v>
      </c>
      <c r="K34" s="22">
        <f t="shared" si="5"/>
        <v>0</v>
      </c>
      <c r="L34" s="22">
        <f t="shared" si="6"/>
        <v>0</v>
      </c>
      <c r="M34" s="22">
        <f t="shared" si="7"/>
        <v>0</v>
      </c>
      <c r="N34" s="22">
        <f t="shared" si="8"/>
        <v>0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0</v>
      </c>
      <c r="S34" s="22"/>
      <c r="T34" s="22"/>
      <c r="U34" s="113"/>
      <c r="V34" s="22"/>
      <c r="W34" s="95"/>
      <c r="X34" s="95"/>
      <c r="Y34" s="118"/>
      <c r="Z34" s="120"/>
      <c r="AA34" s="22">
        <f t="shared" si="13"/>
        <v>1</v>
      </c>
      <c r="AB34" s="22">
        <f t="shared" si="14"/>
        <v>0</v>
      </c>
      <c r="AC34" s="114" t="str">
        <f t="shared" si="15"/>
        <v/>
      </c>
    </row>
    <row r="35" spans="1:29" s="115" customFormat="1" ht="37.5" customHeight="1" x14ac:dyDescent="0.25">
      <c r="A35" s="82">
        <v>26</v>
      </c>
      <c r="B35" s="130" t="str">
        <f>'Wettkampf 1'!B41</f>
        <v>Dolling Leon</v>
      </c>
      <c r="C35" s="130" t="str">
        <f>'Wettkampf 1'!C41</f>
        <v>Lorup</v>
      </c>
      <c r="D35" s="92"/>
      <c r="E35" s="50"/>
      <c r="F35" s="22">
        <f t="shared" si="0"/>
        <v>0</v>
      </c>
      <c r="G35" s="22">
        <f t="shared" si="1"/>
        <v>0</v>
      </c>
      <c r="H35" s="22">
        <f t="shared" si="2"/>
        <v>0</v>
      </c>
      <c r="I35" s="22">
        <f t="shared" si="3"/>
        <v>0</v>
      </c>
      <c r="J35" s="22">
        <f t="shared" si="4"/>
        <v>0</v>
      </c>
      <c r="K35" s="22">
        <f t="shared" si="5"/>
        <v>0</v>
      </c>
      <c r="L35" s="22">
        <f t="shared" si="6"/>
        <v>0</v>
      </c>
      <c r="M35" s="22">
        <f t="shared" si="7"/>
        <v>0</v>
      </c>
      <c r="N35" s="22">
        <f t="shared" si="8"/>
        <v>0</v>
      </c>
      <c r="O35" s="22">
        <f t="shared" si="9"/>
        <v>0</v>
      </c>
      <c r="P35" s="22">
        <f t="shared" si="10"/>
        <v>0</v>
      </c>
      <c r="Q35" s="22">
        <f t="shared" si="11"/>
        <v>0</v>
      </c>
      <c r="R35" s="22">
        <f t="shared" si="12"/>
        <v>1</v>
      </c>
      <c r="S35" s="22"/>
      <c r="T35" s="22"/>
      <c r="U35" s="113"/>
      <c r="V35" s="22"/>
      <c r="W35" s="95"/>
      <c r="X35" s="95"/>
      <c r="Y35" s="118"/>
      <c r="Z35" s="120"/>
      <c r="AA35" s="22">
        <f t="shared" si="13"/>
        <v>1</v>
      </c>
      <c r="AB35" s="22">
        <f t="shared" si="14"/>
        <v>0</v>
      </c>
      <c r="AC35" s="114" t="str">
        <f t="shared" si="15"/>
        <v/>
      </c>
    </row>
    <row r="36" spans="1:29" s="115" customFormat="1" ht="37.5" customHeight="1" x14ac:dyDescent="0.25">
      <c r="A36" s="82">
        <v>27</v>
      </c>
      <c r="B36" s="130" t="str">
        <f>'Wettkampf 1'!B42</f>
        <v>Schütze 27</v>
      </c>
      <c r="C36" s="130" t="str">
        <f>'Wettkampf 1'!C42</f>
        <v>Lorup</v>
      </c>
      <c r="D36" s="92"/>
      <c r="E36" s="50"/>
      <c r="F36" s="22">
        <f t="shared" si="0"/>
        <v>0</v>
      </c>
      <c r="G36" s="22">
        <f t="shared" si="1"/>
        <v>0</v>
      </c>
      <c r="H36" s="22">
        <f t="shared" si="2"/>
        <v>0</v>
      </c>
      <c r="I36" s="22">
        <f t="shared" si="3"/>
        <v>0</v>
      </c>
      <c r="J36" s="22">
        <f t="shared" si="4"/>
        <v>0</v>
      </c>
      <c r="K36" s="22">
        <f t="shared" si="5"/>
        <v>0</v>
      </c>
      <c r="L36" s="22">
        <f t="shared" si="6"/>
        <v>0</v>
      </c>
      <c r="M36" s="22">
        <f t="shared" si="7"/>
        <v>0</v>
      </c>
      <c r="N36" s="22">
        <f t="shared" si="8"/>
        <v>0</v>
      </c>
      <c r="O36" s="22">
        <f t="shared" si="9"/>
        <v>0</v>
      </c>
      <c r="P36" s="22">
        <f t="shared" si="10"/>
        <v>0</v>
      </c>
      <c r="Q36" s="22">
        <f t="shared" si="11"/>
        <v>0</v>
      </c>
      <c r="R36" s="22">
        <f t="shared" si="12"/>
        <v>1</v>
      </c>
      <c r="S36" s="22"/>
      <c r="T36" s="22"/>
      <c r="U36" s="113"/>
      <c r="V36" s="22"/>
      <c r="W36" s="95"/>
      <c r="X36" s="95"/>
      <c r="Y36" s="118"/>
      <c r="Z36" s="120"/>
      <c r="AA36" s="22">
        <f t="shared" si="13"/>
        <v>1</v>
      </c>
      <c r="AB36" s="22">
        <f t="shared" si="14"/>
        <v>0</v>
      </c>
      <c r="AC36" s="114" t="str">
        <f t="shared" si="15"/>
        <v/>
      </c>
    </row>
    <row r="37" spans="1:29" s="115" customFormat="1" ht="37.5" customHeight="1" x14ac:dyDescent="0.25">
      <c r="A37" s="82">
        <v>28</v>
      </c>
      <c r="B37" s="130" t="str">
        <f>'Wettkampf 1'!B43</f>
        <v>Schütze 28</v>
      </c>
      <c r="C37" s="130" t="str">
        <f>'Wettkampf 1'!C43</f>
        <v>Lorup</v>
      </c>
      <c r="D37" s="92"/>
      <c r="E37" s="50"/>
      <c r="F37" s="22">
        <f t="shared" si="0"/>
        <v>0</v>
      </c>
      <c r="G37" s="22">
        <f t="shared" si="1"/>
        <v>0</v>
      </c>
      <c r="H37" s="22">
        <f t="shared" si="2"/>
        <v>0</v>
      </c>
      <c r="I37" s="22">
        <f t="shared" si="3"/>
        <v>0</v>
      </c>
      <c r="J37" s="22">
        <f t="shared" si="4"/>
        <v>0</v>
      </c>
      <c r="K37" s="22">
        <f t="shared" si="5"/>
        <v>0</v>
      </c>
      <c r="L37" s="22">
        <f t="shared" si="6"/>
        <v>0</v>
      </c>
      <c r="M37" s="22">
        <f t="shared" si="7"/>
        <v>0</v>
      </c>
      <c r="N37" s="22">
        <f t="shared" si="8"/>
        <v>0</v>
      </c>
      <c r="O37" s="22">
        <f t="shared" si="9"/>
        <v>0</v>
      </c>
      <c r="P37" s="22">
        <f t="shared" si="10"/>
        <v>0</v>
      </c>
      <c r="Q37" s="22">
        <f t="shared" si="11"/>
        <v>0</v>
      </c>
      <c r="R37" s="22">
        <f t="shared" si="12"/>
        <v>1</v>
      </c>
      <c r="S37" s="22"/>
      <c r="T37" s="22"/>
      <c r="U37" s="113"/>
      <c r="V37" s="22"/>
      <c r="W37" s="95"/>
      <c r="X37" s="95"/>
      <c r="Y37" s="118"/>
      <c r="Z37" s="120"/>
      <c r="AA37" s="22">
        <f t="shared" si="13"/>
        <v>1</v>
      </c>
      <c r="AB37" s="22">
        <f t="shared" si="14"/>
        <v>0</v>
      </c>
      <c r="AC37" s="114" t="str">
        <f t="shared" si="15"/>
        <v/>
      </c>
    </row>
    <row r="38" spans="1:29" s="115" customFormat="1" ht="37.5" customHeight="1" x14ac:dyDescent="0.25">
      <c r="A38" s="82">
        <v>29</v>
      </c>
      <c r="B38" s="130" t="str">
        <f>'Wettkampf 1'!B44</f>
        <v>Schütze 29</v>
      </c>
      <c r="C38" s="130" t="str">
        <f>'Wettkampf 1'!C44</f>
        <v>Lorup</v>
      </c>
      <c r="D38" s="92"/>
      <c r="E38" s="50"/>
      <c r="F38" s="22">
        <f t="shared" si="0"/>
        <v>0</v>
      </c>
      <c r="G38" s="22">
        <f t="shared" si="1"/>
        <v>0</v>
      </c>
      <c r="H38" s="22">
        <f t="shared" si="2"/>
        <v>0</v>
      </c>
      <c r="I38" s="22">
        <f t="shared" si="3"/>
        <v>0</v>
      </c>
      <c r="J38" s="22">
        <f t="shared" si="4"/>
        <v>0</v>
      </c>
      <c r="K38" s="22">
        <f t="shared" si="5"/>
        <v>0</v>
      </c>
      <c r="L38" s="22">
        <f t="shared" si="6"/>
        <v>0</v>
      </c>
      <c r="M38" s="22">
        <f t="shared" si="7"/>
        <v>0</v>
      </c>
      <c r="N38" s="22">
        <f t="shared" si="8"/>
        <v>0</v>
      </c>
      <c r="O38" s="22">
        <f t="shared" si="9"/>
        <v>0</v>
      </c>
      <c r="P38" s="22">
        <f t="shared" si="10"/>
        <v>0</v>
      </c>
      <c r="Q38" s="22">
        <f t="shared" si="11"/>
        <v>0</v>
      </c>
      <c r="R38" s="22">
        <f t="shared" si="12"/>
        <v>1</v>
      </c>
      <c r="S38" s="22"/>
      <c r="T38" s="22"/>
      <c r="U38" s="113"/>
      <c r="V38" s="22"/>
      <c r="W38" s="95"/>
      <c r="X38" s="95"/>
      <c r="Y38" s="118"/>
      <c r="Z38" s="120"/>
      <c r="AA38" s="22">
        <f t="shared" si="13"/>
        <v>1</v>
      </c>
      <c r="AB38" s="22">
        <f t="shared" si="14"/>
        <v>0</v>
      </c>
      <c r="AC38" s="114" t="str">
        <f t="shared" si="15"/>
        <v/>
      </c>
    </row>
    <row r="39" spans="1:29" s="115" customFormat="1" ht="37.5" customHeight="1" x14ac:dyDescent="0.25">
      <c r="A39" s="82">
        <v>30</v>
      </c>
      <c r="B39" s="130" t="str">
        <f>'Wettkampf 1'!B45</f>
        <v>Schütze 30</v>
      </c>
      <c r="C39" s="130" t="str">
        <f>'Wettkampf 1'!C45</f>
        <v>Lorup</v>
      </c>
      <c r="D39" s="92"/>
      <c r="E39" s="50"/>
      <c r="F39" s="22">
        <f t="shared" si="0"/>
        <v>0</v>
      </c>
      <c r="G39" s="22">
        <f t="shared" si="1"/>
        <v>0</v>
      </c>
      <c r="H39" s="22">
        <f t="shared" si="2"/>
        <v>0</v>
      </c>
      <c r="I39" s="22">
        <f t="shared" si="3"/>
        <v>0</v>
      </c>
      <c r="J39" s="22">
        <f t="shared" si="4"/>
        <v>0</v>
      </c>
      <c r="K39" s="22">
        <f t="shared" si="5"/>
        <v>0</v>
      </c>
      <c r="L39" s="22">
        <f t="shared" si="6"/>
        <v>0</v>
      </c>
      <c r="M39" s="22">
        <f t="shared" si="7"/>
        <v>0</v>
      </c>
      <c r="N39" s="22">
        <f t="shared" si="8"/>
        <v>0</v>
      </c>
      <c r="O39" s="22">
        <f t="shared" si="9"/>
        <v>0</v>
      </c>
      <c r="P39" s="22">
        <f t="shared" si="10"/>
        <v>0</v>
      </c>
      <c r="Q39" s="22">
        <f t="shared" si="11"/>
        <v>0</v>
      </c>
      <c r="R39" s="22">
        <f t="shared" si="12"/>
        <v>1</v>
      </c>
      <c r="S39" s="22"/>
      <c r="T39" s="22"/>
      <c r="U39" s="113"/>
      <c r="V39" s="22"/>
      <c r="W39" s="95"/>
      <c r="X39" s="95"/>
      <c r="Y39" s="118"/>
      <c r="Z39" s="120"/>
      <c r="AA39" s="22">
        <f t="shared" si="13"/>
        <v>1</v>
      </c>
      <c r="AB39" s="22">
        <f t="shared" si="14"/>
        <v>0</v>
      </c>
      <c r="AC39" s="114" t="str">
        <f t="shared" si="15"/>
        <v/>
      </c>
    </row>
    <row r="40" spans="1:29" s="115" customFormat="1" ht="37.5" customHeight="1" x14ac:dyDescent="0.25">
      <c r="A40" s="82">
        <v>31</v>
      </c>
      <c r="B40" s="130" t="str">
        <f>'Wettkampf 1'!B46</f>
        <v>Wilken Noah</v>
      </c>
      <c r="C40" s="130" t="str">
        <f>'Wettkampf 1'!C46</f>
        <v>Lahn</v>
      </c>
      <c r="D40" s="92"/>
      <c r="E40" s="50"/>
      <c r="F40" s="22">
        <f t="shared" si="0"/>
        <v>0</v>
      </c>
      <c r="G40" s="22">
        <f t="shared" si="1"/>
        <v>0</v>
      </c>
      <c r="H40" s="22">
        <f t="shared" si="2"/>
        <v>0</v>
      </c>
      <c r="I40" s="22">
        <f t="shared" si="3"/>
        <v>0</v>
      </c>
      <c r="J40" s="22">
        <f t="shared" si="4"/>
        <v>0</v>
      </c>
      <c r="K40" s="22">
        <f t="shared" si="5"/>
        <v>0</v>
      </c>
      <c r="L40" s="22">
        <f t="shared" si="6"/>
        <v>0</v>
      </c>
      <c r="M40" s="22">
        <f t="shared" si="7"/>
        <v>0</v>
      </c>
      <c r="N40" s="22">
        <f t="shared" si="8"/>
        <v>0</v>
      </c>
      <c r="O40" s="22">
        <f t="shared" si="9"/>
        <v>0</v>
      </c>
      <c r="P40" s="22">
        <f t="shared" si="10"/>
        <v>0</v>
      </c>
      <c r="Q40" s="22">
        <f t="shared" si="11"/>
        <v>0</v>
      </c>
      <c r="R40" s="22">
        <f t="shared" si="12"/>
        <v>0</v>
      </c>
      <c r="S40" s="22"/>
      <c r="T40" s="22"/>
      <c r="U40" s="113"/>
      <c r="V40" s="22"/>
      <c r="W40" s="95"/>
      <c r="X40" s="95"/>
      <c r="Y40" s="118"/>
      <c r="Z40" s="120"/>
      <c r="AA40" s="22">
        <f t="shared" si="13"/>
        <v>1</v>
      </c>
      <c r="AB40" s="22">
        <f t="shared" si="14"/>
        <v>0</v>
      </c>
      <c r="AC40" s="114" t="str">
        <f t="shared" si="15"/>
        <v/>
      </c>
    </row>
    <row r="41" spans="1:29" s="115" customFormat="1" ht="37.5" customHeight="1" x14ac:dyDescent="0.25">
      <c r="A41" s="82">
        <v>32</v>
      </c>
      <c r="B41" s="130" t="str">
        <f>'Wettkampf 1'!B47</f>
        <v>Schütze 32</v>
      </c>
      <c r="C41" s="130" t="str">
        <f>'Wettkampf 1'!C47</f>
        <v>Lahn</v>
      </c>
      <c r="D41" s="92"/>
      <c r="E41" s="50"/>
      <c r="F41" s="22">
        <f t="shared" si="0"/>
        <v>0</v>
      </c>
      <c r="G41" s="22">
        <f t="shared" si="1"/>
        <v>0</v>
      </c>
      <c r="H41" s="22">
        <f t="shared" si="2"/>
        <v>0</v>
      </c>
      <c r="I41" s="22">
        <f t="shared" si="3"/>
        <v>0</v>
      </c>
      <c r="J41" s="22">
        <f t="shared" si="4"/>
        <v>0</v>
      </c>
      <c r="K41" s="22">
        <f t="shared" si="5"/>
        <v>0</v>
      </c>
      <c r="L41" s="22">
        <f t="shared" si="6"/>
        <v>0</v>
      </c>
      <c r="M41" s="22">
        <f t="shared" si="7"/>
        <v>0</v>
      </c>
      <c r="N41" s="22">
        <f t="shared" si="8"/>
        <v>0</v>
      </c>
      <c r="O41" s="22">
        <f t="shared" si="9"/>
        <v>0</v>
      </c>
      <c r="P41" s="22">
        <f t="shared" si="10"/>
        <v>0</v>
      </c>
      <c r="Q41" s="22">
        <f t="shared" si="11"/>
        <v>0</v>
      </c>
      <c r="R41" s="22">
        <f t="shared" si="12"/>
        <v>0</v>
      </c>
      <c r="S41" s="22"/>
      <c r="T41" s="22"/>
      <c r="U41" s="113"/>
      <c r="V41" s="22"/>
      <c r="W41" s="95"/>
      <c r="X41" s="95"/>
      <c r="Y41" s="118"/>
      <c r="Z41" s="120"/>
      <c r="AA41" s="22">
        <f t="shared" si="13"/>
        <v>1</v>
      </c>
      <c r="AB41" s="22">
        <f t="shared" si="14"/>
        <v>0</v>
      </c>
      <c r="AC41" s="114" t="str">
        <f t="shared" si="15"/>
        <v/>
      </c>
    </row>
    <row r="42" spans="1:29" s="115" customFormat="1" ht="37.5" customHeight="1" x14ac:dyDescent="0.25">
      <c r="A42" s="82">
        <v>33</v>
      </c>
      <c r="B42" s="130" t="str">
        <f>'Wettkampf 1'!B48</f>
        <v>Schütze 33</v>
      </c>
      <c r="C42" s="130" t="str">
        <f>'Wettkampf 1'!C48</f>
        <v>Lahn</v>
      </c>
      <c r="D42" s="92"/>
      <c r="E42" s="50"/>
      <c r="F42" s="22">
        <f t="shared" si="0"/>
        <v>0</v>
      </c>
      <c r="G42" s="22">
        <f t="shared" si="1"/>
        <v>0</v>
      </c>
      <c r="H42" s="22">
        <f t="shared" si="2"/>
        <v>0</v>
      </c>
      <c r="I42" s="22">
        <f t="shared" si="3"/>
        <v>0</v>
      </c>
      <c r="J42" s="22">
        <f t="shared" si="4"/>
        <v>0</v>
      </c>
      <c r="K42" s="22">
        <f t="shared" si="5"/>
        <v>0</v>
      </c>
      <c r="L42" s="22">
        <f t="shared" si="6"/>
        <v>0</v>
      </c>
      <c r="M42" s="22">
        <f t="shared" si="7"/>
        <v>0</v>
      </c>
      <c r="N42" s="22">
        <f t="shared" si="8"/>
        <v>0</v>
      </c>
      <c r="O42" s="22">
        <f t="shared" si="9"/>
        <v>0</v>
      </c>
      <c r="P42" s="22">
        <f t="shared" si="10"/>
        <v>0</v>
      </c>
      <c r="Q42" s="22">
        <f t="shared" si="11"/>
        <v>0</v>
      </c>
      <c r="R42" s="22">
        <f t="shared" si="12"/>
        <v>0</v>
      </c>
      <c r="S42" s="22"/>
      <c r="T42" s="22"/>
      <c r="U42" s="113"/>
      <c r="V42" s="22"/>
      <c r="W42" s="95"/>
      <c r="X42" s="95"/>
      <c r="Y42" s="118"/>
      <c r="Z42" s="120"/>
      <c r="AA42" s="22">
        <f t="shared" si="13"/>
        <v>1</v>
      </c>
      <c r="AB42" s="22">
        <f t="shared" si="14"/>
        <v>0</v>
      </c>
      <c r="AC42" s="114" t="str">
        <f t="shared" si="15"/>
        <v/>
      </c>
    </row>
    <row r="43" spans="1:29" s="115" customFormat="1" ht="37.5" customHeight="1" x14ac:dyDescent="0.25">
      <c r="A43" s="82">
        <v>34</v>
      </c>
      <c r="B43" s="130" t="str">
        <f>'Wettkampf 1'!B49</f>
        <v>Schütze 34</v>
      </c>
      <c r="C43" s="130" t="str">
        <f>'Wettkampf 1'!C49</f>
        <v>Lahn</v>
      </c>
      <c r="D43" s="92"/>
      <c r="E43" s="50"/>
      <c r="F43" s="22">
        <f t="shared" si="0"/>
        <v>0</v>
      </c>
      <c r="G43" s="22">
        <f t="shared" si="1"/>
        <v>0</v>
      </c>
      <c r="H43" s="22">
        <f t="shared" si="2"/>
        <v>0</v>
      </c>
      <c r="I43" s="22">
        <f t="shared" si="3"/>
        <v>0</v>
      </c>
      <c r="J43" s="22">
        <f t="shared" si="4"/>
        <v>0</v>
      </c>
      <c r="K43" s="22">
        <f t="shared" si="5"/>
        <v>0</v>
      </c>
      <c r="L43" s="22">
        <f t="shared" si="6"/>
        <v>0</v>
      </c>
      <c r="M43" s="22">
        <f t="shared" si="7"/>
        <v>0</v>
      </c>
      <c r="N43" s="22">
        <f t="shared" si="8"/>
        <v>0</v>
      </c>
      <c r="O43" s="22">
        <f t="shared" si="9"/>
        <v>0</v>
      </c>
      <c r="P43" s="22">
        <f t="shared" si="10"/>
        <v>0</v>
      </c>
      <c r="Q43" s="22">
        <f t="shared" si="11"/>
        <v>0</v>
      </c>
      <c r="R43" s="22">
        <f t="shared" si="12"/>
        <v>0</v>
      </c>
      <c r="S43" s="22"/>
      <c r="T43" s="22"/>
      <c r="U43" s="113"/>
      <c r="V43" s="22"/>
      <c r="W43" s="95"/>
      <c r="X43" s="95"/>
      <c r="Y43" s="118"/>
      <c r="Z43" s="120"/>
      <c r="AA43" s="22">
        <f t="shared" si="13"/>
        <v>1</v>
      </c>
      <c r="AB43" s="22">
        <f t="shared" si="14"/>
        <v>0</v>
      </c>
      <c r="AC43" s="114" t="str">
        <f t="shared" si="15"/>
        <v/>
      </c>
    </row>
    <row r="44" spans="1:29" s="115" customFormat="1" ht="37.5" customHeight="1" x14ac:dyDescent="0.25">
      <c r="A44" s="82">
        <v>35</v>
      </c>
      <c r="B44" s="130" t="str">
        <f>'Wettkampf 1'!B50</f>
        <v>Schütze 35</v>
      </c>
      <c r="C44" s="130" t="str">
        <f>'Wettkampf 1'!C50</f>
        <v>Lahn</v>
      </c>
      <c r="D44" s="92"/>
      <c r="E44" s="50"/>
      <c r="F44" s="22">
        <f t="shared" si="0"/>
        <v>0</v>
      </c>
      <c r="G44" s="22">
        <f t="shared" si="1"/>
        <v>0</v>
      </c>
      <c r="H44" s="22">
        <f t="shared" si="2"/>
        <v>0</v>
      </c>
      <c r="I44" s="22">
        <f t="shared" si="3"/>
        <v>0</v>
      </c>
      <c r="J44" s="22">
        <f t="shared" si="4"/>
        <v>0</v>
      </c>
      <c r="K44" s="22">
        <f t="shared" si="5"/>
        <v>0</v>
      </c>
      <c r="L44" s="22">
        <f t="shared" si="6"/>
        <v>0</v>
      </c>
      <c r="M44" s="22">
        <f t="shared" si="7"/>
        <v>0</v>
      </c>
      <c r="N44" s="22">
        <f t="shared" si="8"/>
        <v>0</v>
      </c>
      <c r="O44" s="22">
        <f t="shared" si="9"/>
        <v>0</v>
      </c>
      <c r="P44" s="22">
        <f t="shared" si="10"/>
        <v>0</v>
      </c>
      <c r="Q44" s="22">
        <f t="shared" si="11"/>
        <v>0</v>
      </c>
      <c r="R44" s="22">
        <f t="shared" si="12"/>
        <v>0</v>
      </c>
      <c r="S44" s="22"/>
      <c r="T44" s="22"/>
      <c r="U44" s="113"/>
      <c r="V44" s="22"/>
      <c r="W44" s="95"/>
      <c r="X44" s="95"/>
      <c r="Y44" s="118"/>
      <c r="Z44" s="120"/>
      <c r="AA44" s="22">
        <f t="shared" si="13"/>
        <v>1</v>
      </c>
      <c r="AB44" s="22">
        <f t="shared" si="14"/>
        <v>0</v>
      </c>
      <c r="AC44" s="114" t="str">
        <f t="shared" si="15"/>
        <v/>
      </c>
    </row>
    <row r="45" spans="1:29" s="115" customFormat="1" ht="37.5" customHeight="1" thickBot="1" x14ac:dyDescent="0.3">
      <c r="A45" s="82">
        <v>36</v>
      </c>
      <c r="B45" s="130" t="str">
        <f>'Wettkampf 1'!B51</f>
        <v>Schütze 36</v>
      </c>
      <c r="C45" s="130" t="str">
        <f>'Wettkampf 1'!C51</f>
        <v>Verein VIII</v>
      </c>
      <c r="D45" s="92"/>
      <c r="E45" s="50"/>
      <c r="F45" s="22">
        <f t="shared" si="0"/>
        <v>0</v>
      </c>
      <c r="G45" s="22">
        <f t="shared" si="1"/>
        <v>0</v>
      </c>
      <c r="H45" s="22">
        <f t="shared" si="2"/>
        <v>0</v>
      </c>
      <c r="I45" s="22">
        <f t="shared" si="3"/>
        <v>0</v>
      </c>
      <c r="J45" s="22">
        <f t="shared" si="4"/>
        <v>0</v>
      </c>
      <c r="K45" s="22">
        <f t="shared" si="5"/>
        <v>0</v>
      </c>
      <c r="L45" s="22">
        <f t="shared" si="6"/>
        <v>0</v>
      </c>
      <c r="M45" s="22">
        <f t="shared" si="7"/>
        <v>0</v>
      </c>
      <c r="N45" s="22">
        <f t="shared" si="8"/>
        <v>0</v>
      </c>
      <c r="O45" s="22">
        <f t="shared" si="9"/>
        <v>0</v>
      </c>
      <c r="P45" s="22">
        <f t="shared" si="10"/>
        <v>0</v>
      </c>
      <c r="Q45" s="22">
        <f t="shared" si="11"/>
        <v>0</v>
      </c>
      <c r="R45" s="22">
        <f t="shared" si="12"/>
        <v>0</v>
      </c>
      <c r="S45" s="22"/>
      <c r="T45" s="22"/>
      <c r="U45" s="113"/>
      <c r="V45" s="22"/>
      <c r="W45" s="95"/>
      <c r="X45" s="95"/>
      <c r="Y45" s="118"/>
      <c r="Z45" s="121"/>
      <c r="AA45" s="22">
        <f t="shared" si="13"/>
        <v>1</v>
      </c>
      <c r="AB45" s="22">
        <f t="shared" si="14"/>
        <v>0</v>
      </c>
      <c r="AC45" s="114" t="str">
        <f t="shared" si="15"/>
        <v/>
      </c>
    </row>
    <row r="46" spans="1:29" s="115" customFormat="1" ht="15" customHeight="1" x14ac:dyDescent="0.25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5</v>
      </c>
      <c r="I46" s="22">
        <f>LARGE(I10:I45,1)+LARGE(I10:I45,2)+LARGE(I10:I45,3)</f>
        <v>0</v>
      </c>
      <c r="J46" s="22">
        <f>SUM(J10:J45)</f>
        <v>5</v>
      </c>
      <c r="K46" s="22">
        <f>LARGE(K10:K45,1)+LARGE(K10:K45,2)+LARGE(K10:K45,3)</f>
        <v>0</v>
      </c>
      <c r="L46" s="22">
        <f>SUM(L10:L45)</f>
        <v>5</v>
      </c>
      <c r="M46" s="22">
        <f>LARGE(M10:M45,1)+LARGE(M10:M45,2)+LARGE(M10:M45,3)</f>
        <v>0</v>
      </c>
      <c r="N46" s="22">
        <f>SUM(N10:N45)</f>
        <v>5</v>
      </c>
      <c r="O46" s="22">
        <f>LARGE(O10:O45,1)+LARGE(O10:O45,2)+LARGE(O10:O45,3)</f>
        <v>0</v>
      </c>
      <c r="P46" s="22">
        <f>SUM(P10:P45)</f>
        <v>5</v>
      </c>
      <c r="Q46" s="22">
        <f>LARGE(Q10:Q45,1)+LARGE(Q10:Q45,2)+LARGE(Q10:Q45,3)</f>
        <v>0</v>
      </c>
      <c r="R46" s="22">
        <f>SUM(R10:S45)</f>
        <v>5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4"/>
    </row>
    <row r="47" spans="1:29" s="115" customFormat="1" ht="15" customHeight="1" x14ac:dyDescent="0.25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4"/>
    </row>
    <row r="48" spans="1:29" s="115" customFormat="1" ht="15" customHeight="1" x14ac:dyDescent="0.25">
      <c r="A48" s="22"/>
      <c r="B48" s="115" t="s">
        <v>56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4"/>
    </row>
    <row r="49" spans="2:30" s="46" customFormat="1" ht="15" customHeight="1" x14ac:dyDescent="0.25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4"/>
      <c r="AD49" s="115"/>
    </row>
    <row r="50" spans="2:30" s="46" customFormat="1" ht="15" customHeight="1" x14ac:dyDescent="0.25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4"/>
      <c r="AD50" s="115"/>
    </row>
    <row r="51" spans="2:30" s="46" customFormat="1" ht="15" customHeight="1" x14ac:dyDescent="0.25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4"/>
      <c r="AD51" s="115"/>
    </row>
    <row r="52" spans="2:30" s="46" customFormat="1" ht="15" customHeight="1" x14ac:dyDescent="0.25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4"/>
      <c r="AD52" s="115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W9:Z9"/>
    <mergeCell ref="D1:T1"/>
    <mergeCell ref="D2:T2"/>
    <mergeCell ref="Y1:Z1"/>
    <mergeCell ref="Y2:Z2"/>
    <mergeCell ref="Y5:Z5"/>
    <mergeCell ref="Y6:Z6"/>
    <mergeCell ref="Y7:Z7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D00-000000000000}">
      <formula1>NOT(ISBLANK($Y$7))</formula1>
    </dataValidation>
  </dataValidations>
  <pageMargins left="0.25" right="0.25" top="0.75" bottom="0.75" header="0.3" footer="0.3"/>
  <pageSetup paperSize="9" scale="58" fitToHeight="2" orientation="landscape" r:id="rId1"/>
  <rowBreaks count="1" manualBreakCount="1">
    <brk id="21" max="25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belle18">
    <pageSetUpPr fitToPage="1"/>
  </sheetPr>
  <dimension ref="A1:AD52"/>
  <sheetViews>
    <sheetView view="pageBreakPreview" zoomScale="60" workbookViewId="0">
      <selection activeCell="C17" sqref="C17"/>
    </sheetView>
  </sheetViews>
  <sheetFormatPr baseColWidth="10" defaultColWidth="22" defaultRowHeight="15" customHeight="1" x14ac:dyDescent="0.25"/>
  <cols>
    <col min="1" max="1" width="5" style="22" customWidth="1"/>
    <col min="2" max="3" width="39.7109375" style="22" customWidth="1"/>
    <col min="4" max="4" width="18" style="46" customWidth="1"/>
    <col min="5" max="5" width="11.7109375" style="22" customWidth="1"/>
    <col min="6" max="6" width="7" style="22" hidden="1" customWidth="1"/>
    <col min="7" max="7" width="8.85546875" style="22" hidden="1" customWidth="1"/>
    <col min="8" max="8" width="2.28515625" style="22" hidden="1" customWidth="1"/>
    <col min="9" max="9" width="8.85546875" style="22" hidden="1" customWidth="1"/>
    <col min="10" max="10" width="2.28515625" style="22" hidden="1" customWidth="1"/>
    <col min="11" max="11" width="8.85546875" style="22" hidden="1" customWidth="1"/>
    <col min="12" max="12" width="2.28515625" style="22" hidden="1" customWidth="1"/>
    <col min="13" max="13" width="8.85546875" style="22" hidden="1" customWidth="1"/>
    <col min="14" max="14" width="2.28515625" style="22" hidden="1" customWidth="1"/>
    <col min="15" max="15" width="8.85546875" style="22" hidden="1" customWidth="1"/>
    <col min="16" max="16" width="2.28515625" style="22" hidden="1" customWidth="1"/>
    <col min="17" max="17" width="8.85546875" style="22" hidden="1" customWidth="1"/>
    <col min="18" max="18" width="2.28515625" style="22" hidden="1" customWidth="1"/>
    <col min="19" max="19" width="22" style="22" hidden="1" customWidth="1"/>
    <col min="20" max="20" width="9.5703125" style="22" customWidth="1"/>
    <col min="21" max="21" width="21.140625" style="22" customWidth="1"/>
    <col min="22" max="22" width="5.5703125" style="22" customWidth="1"/>
    <col min="23" max="26" width="22.140625" style="22" customWidth="1"/>
    <col min="27" max="27" width="0" style="22" hidden="1" customWidth="1"/>
    <col min="28" max="28" width="22" style="22" hidden="1" customWidth="1"/>
    <col min="29" max="29" width="22" style="114" hidden="1" customWidth="1"/>
    <col min="30" max="30" width="22.140625" style="115" customWidth="1"/>
    <col min="31" max="31" width="19.140625" style="22" bestFit="1" customWidth="1"/>
    <col min="32" max="16384" width="22" style="22"/>
  </cols>
  <sheetData>
    <row r="1" spans="1:29" s="115" customFormat="1" ht="30.75" customHeight="1" x14ac:dyDescent="0.25">
      <c r="A1" s="82"/>
      <c r="B1" s="128" t="s">
        <v>47</v>
      </c>
      <c r="C1" s="137" t="s">
        <v>8</v>
      </c>
      <c r="D1" s="175" t="str">
        <f>Übersicht!K1</f>
        <v>2024/2025</v>
      </c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175"/>
      <c r="P1" s="175"/>
      <c r="Q1" s="175"/>
      <c r="R1" s="175"/>
      <c r="S1" s="175"/>
      <c r="T1" s="175"/>
      <c r="U1" s="122"/>
      <c r="V1" s="122"/>
      <c r="W1" s="122"/>
      <c r="X1" s="132" t="s">
        <v>46</v>
      </c>
      <c r="Y1" s="175"/>
      <c r="Z1" s="175"/>
      <c r="AA1" s="22"/>
      <c r="AB1" s="22"/>
      <c r="AC1" s="114"/>
    </row>
    <row r="2" spans="1:29" s="115" customFormat="1" ht="30.75" customHeight="1" x14ac:dyDescent="0.25">
      <c r="A2" s="82">
        <v>1</v>
      </c>
      <c r="B2" s="130"/>
      <c r="C2" s="129"/>
      <c r="D2" s="175" t="s">
        <v>57</v>
      </c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  <c r="R2" s="175"/>
      <c r="S2" s="175"/>
      <c r="T2" s="175"/>
      <c r="U2" s="122"/>
      <c r="V2" s="122"/>
      <c r="W2" s="122"/>
      <c r="X2" s="132" t="s">
        <v>31</v>
      </c>
      <c r="Y2" s="176"/>
      <c r="Z2" s="175"/>
      <c r="AA2" s="22"/>
      <c r="AB2" s="22"/>
      <c r="AC2" s="114"/>
    </row>
    <row r="3" spans="1:29" s="115" customFormat="1" ht="30.75" customHeight="1" x14ac:dyDescent="0.25">
      <c r="A3" s="82">
        <v>2</v>
      </c>
      <c r="B3" s="130"/>
      <c r="C3" s="123"/>
      <c r="D3" s="175"/>
      <c r="E3" s="175"/>
      <c r="F3" s="175"/>
      <c r="G3" s="175"/>
      <c r="H3" s="175"/>
      <c r="I3" s="175"/>
      <c r="J3" s="175"/>
      <c r="K3" s="175"/>
      <c r="L3" s="175"/>
      <c r="M3" s="175"/>
      <c r="N3" s="175"/>
      <c r="O3" s="175"/>
      <c r="P3" s="175"/>
      <c r="Q3" s="175"/>
      <c r="R3" s="175"/>
      <c r="S3" s="175"/>
      <c r="T3" s="175"/>
      <c r="U3" s="122"/>
      <c r="V3" s="122"/>
      <c r="W3" s="122"/>
      <c r="X3" s="131"/>
      <c r="Y3" s="131"/>
      <c r="Z3" s="131"/>
      <c r="AA3" s="22"/>
      <c r="AB3" s="22"/>
      <c r="AC3" s="114"/>
    </row>
    <row r="4" spans="1:29" s="115" customFormat="1" ht="30.75" customHeight="1" x14ac:dyDescent="0.4">
      <c r="A4" s="82">
        <v>3</v>
      </c>
      <c r="B4" s="130"/>
      <c r="C4" s="123"/>
      <c r="D4" s="175"/>
      <c r="E4" s="175"/>
      <c r="F4" s="175"/>
      <c r="G4" s="175"/>
      <c r="H4" s="175"/>
      <c r="I4" s="175"/>
      <c r="J4" s="175"/>
      <c r="K4" s="175"/>
      <c r="L4" s="175"/>
      <c r="M4" s="175"/>
      <c r="N4" s="175"/>
      <c r="O4" s="175"/>
      <c r="P4" s="175"/>
      <c r="Q4" s="175"/>
      <c r="R4" s="175"/>
      <c r="S4" s="175"/>
      <c r="T4" s="175"/>
      <c r="U4" s="122"/>
      <c r="V4" s="122"/>
      <c r="W4" s="125"/>
      <c r="X4" s="131"/>
      <c r="Y4" s="131"/>
      <c r="Z4" s="133" t="s">
        <v>43</v>
      </c>
      <c r="AA4" s="22"/>
      <c r="AB4" s="22"/>
      <c r="AC4" s="114"/>
    </row>
    <row r="5" spans="1:29" s="115" customFormat="1" ht="30.75" customHeight="1" x14ac:dyDescent="0.4">
      <c r="A5" s="82">
        <v>4</v>
      </c>
      <c r="B5" s="130"/>
      <c r="C5" s="123"/>
      <c r="D5" s="138"/>
      <c r="E5" s="139"/>
      <c r="F5" s="139"/>
      <c r="G5" s="139"/>
      <c r="H5" s="139"/>
      <c r="I5" s="139"/>
      <c r="J5" s="139"/>
      <c r="K5" s="139"/>
      <c r="L5" s="139"/>
      <c r="M5" s="139"/>
      <c r="N5" s="139"/>
      <c r="O5" s="139"/>
      <c r="P5" s="139"/>
      <c r="Q5" s="139"/>
      <c r="R5" s="139"/>
      <c r="S5" s="139"/>
      <c r="T5" s="140"/>
      <c r="U5" s="122"/>
      <c r="V5" s="122"/>
      <c r="W5" s="126"/>
      <c r="X5" s="133" t="s">
        <v>45</v>
      </c>
      <c r="Y5" s="177"/>
      <c r="Z5" s="178"/>
      <c r="AA5" s="116"/>
      <c r="AB5" s="22"/>
      <c r="AC5" s="114"/>
    </row>
    <row r="6" spans="1:29" s="115" customFormat="1" ht="30.75" customHeight="1" x14ac:dyDescent="0.4">
      <c r="A6" s="82">
        <v>5</v>
      </c>
      <c r="B6" s="130"/>
      <c r="C6" s="123"/>
      <c r="D6" s="138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  <c r="T6" s="140"/>
      <c r="U6" s="124"/>
      <c r="V6" s="124"/>
      <c r="W6" s="126"/>
      <c r="X6" s="133" t="s">
        <v>44</v>
      </c>
      <c r="Y6" s="177"/>
      <c r="Z6" s="178"/>
      <c r="AA6" s="116"/>
      <c r="AB6" s="22"/>
      <c r="AC6" s="114"/>
    </row>
    <row r="7" spans="1:29" s="115" customFormat="1" ht="30.75" customHeight="1" x14ac:dyDescent="0.25">
      <c r="A7" s="82">
        <v>6</v>
      </c>
      <c r="B7" s="130"/>
      <c r="C7" s="123"/>
      <c r="D7" s="141"/>
      <c r="E7" s="142"/>
      <c r="F7" s="142"/>
      <c r="G7" s="142"/>
      <c r="H7" s="142"/>
      <c r="I7" s="142"/>
      <c r="J7" s="142"/>
      <c r="K7" s="142"/>
      <c r="L7" s="142"/>
      <c r="M7" s="142"/>
      <c r="N7" s="142"/>
      <c r="O7" s="142"/>
      <c r="P7" s="142"/>
      <c r="Q7" s="142"/>
      <c r="R7" s="142"/>
      <c r="S7" s="142"/>
      <c r="T7" s="143"/>
      <c r="U7" s="124"/>
      <c r="V7" s="124"/>
      <c r="W7" s="126"/>
      <c r="X7" s="132" t="s">
        <v>51</v>
      </c>
      <c r="Y7" s="177"/>
      <c r="Z7" s="178"/>
      <c r="AA7" s="116"/>
      <c r="AB7" s="22"/>
      <c r="AC7" s="114"/>
    </row>
    <row r="8" spans="1:29" s="115" customFormat="1" ht="15" customHeight="1" x14ac:dyDescent="0.25">
      <c r="A8" s="22"/>
      <c r="B8" s="122"/>
      <c r="C8" s="122"/>
      <c r="D8" s="127"/>
      <c r="E8" s="122"/>
      <c r="F8" s="122"/>
      <c r="G8" s="122"/>
      <c r="H8" s="122"/>
      <c r="I8" s="122"/>
      <c r="J8" s="122"/>
      <c r="K8" s="122"/>
      <c r="L8" s="122"/>
      <c r="M8" s="122"/>
      <c r="N8" s="122"/>
      <c r="O8" s="122"/>
      <c r="P8" s="122"/>
      <c r="Q8" s="122"/>
      <c r="R8" s="122"/>
      <c r="S8" s="122"/>
      <c r="T8" s="122"/>
      <c r="U8" s="122"/>
      <c r="V8" s="122"/>
      <c r="W8" s="126"/>
      <c r="X8" s="126"/>
      <c r="Y8" s="126"/>
      <c r="Z8" s="126"/>
      <c r="AA8" s="116"/>
      <c r="AB8" s="22"/>
      <c r="AC8" s="114"/>
    </row>
    <row r="9" spans="1:29" s="115" customFormat="1" ht="53.25" thickBot="1" x14ac:dyDescent="0.3">
      <c r="A9" s="128"/>
      <c r="B9" s="134" t="s">
        <v>54</v>
      </c>
      <c r="C9" s="134" t="s">
        <v>52</v>
      </c>
      <c r="D9" s="135" t="s">
        <v>55</v>
      </c>
      <c r="E9" s="134" t="s">
        <v>53</v>
      </c>
      <c r="F9" s="136"/>
      <c r="G9" s="136" t="s">
        <v>34</v>
      </c>
      <c r="H9" s="136"/>
      <c r="I9" s="136" t="s">
        <v>35</v>
      </c>
      <c r="J9" s="136"/>
      <c r="K9" s="136" t="s">
        <v>36</v>
      </c>
      <c r="L9" s="136"/>
      <c r="M9" s="136" t="s">
        <v>37</v>
      </c>
      <c r="N9" s="136"/>
      <c r="O9" s="136" t="s">
        <v>38</v>
      </c>
      <c r="P9" s="136"/>
      <c r="Q9" s="136" t="s">
        <v>39</v>
      </c>
      <c r="R9" s="136"/>
      <c r="S9" s="136"/>
      <c r="T9" s="136"/>
      <c r="U9" s="134" t="s">
        <v>58</v>
      </c>
      <c r="V9" s="136"/>
      <c r="W9" s="172" t="s">
        <v>32</v>
      </c>
      <c r="X9" s="173"/>
      <c r="Y9" s="173"/>
      <c r="Z9" s="174"/>
      <c r="AA9" s="22"/>
      <c r="AB9" s="22"/>
      <c r="AC9" s="114"/>
    </row>
    <row r="10" spans="1:29" s="115" customFormat="1" ht="37.5" customHeight="1" x14ac:dyDescent="0.25">
      <c r="A10" s="82">
        <v>1</v>
      </c>
      <c r="B10" s="82"/>
      <c r="C10" s="82"/>
      <c r="D10" s="92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1</v>
      </c>
      <c r="K10" s="22">
        <f>IF($C10=$B$4,F10,0)</f>
        <v>0</v>
      </c>
      <c r="L10" s="22">
        <f>(IF(AND($E10="",$C10=$B$4),1,0))</f>
        <v>1</v>
      </c>
      <c r="M10" s="22">
        <f>IF($C10=$B$5,F10,0)</f>
        <v>0</v>
      </c>
      <c r="N10" s="22">
        <f>(IF(AND($E10="",$C10=$B$5),1,0))</f>
        <v>1</v>
      </c>
      <c r="O10" s="22">
        <f>IF($C10=$B$6,F10,0)</f>
        <v>0</v>
      </c>
      <c r="P10" s="22">
        <f>(IF(AND($E10="",$C10=$B$6),1,0))</f>
        <v>1</v>
      </c>
      <c r="Q10" s="22">
        <f>IF($C10=$B$7,F10,0)</f>
        <v>0</v>
      </c>
      <c r="R10" s="22">
        <f>(IF(AND($E10="",$C10=$B$7),1,0))</f>
        <v>1</v>
      </c>
      <c r="S10" s="22"/>
      <c r="T10" s="22"/>
      <c r="U10" s="113"/>
      <c r="V10" s="22"/>
      <c r="W10" s="93"/>
      <c r="X10" s="93"/>
      <c r="Y10" s="117"/>
      <c r="Z10" s="119"/>
      <c r="AA10" s="22">
        <f>IF(Z10=D10,1,0)</f>
        <v>1</v>
      </c>
      <c r="AB10" s="22">
        <f>IF(Z10=0,0,1)</f>
        <v>0</v>
      </c>
      <c r="AC10" s="114" t="str">
        <f>IF(AA10+AB10=2,"Korrekt","")</f>
        <v/>
      </c>
    </row>
    <row r="11" spans="1:29" s="115" customFormat="1" ht="37.5" customHeight="1" x14ac:dyDescent="0.25">
      <c r="A11" s="82">
        <v>2</v>
      </c>
      <c r="B11" s="82"/>
      <c r="C11" s="82"/>
      <c r="D11" s="92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1</v>
      </c>
      <c r="K11" s="22">
        <f t="shared" ref="K11:K45" si="5">IF($C11=$B$4,F11,0)</f>
        <v>0</v>
      </c>
      <c r="L11" s="22">
        <f t="shared" ref="L11:L45" si="6">(IF(AND($E11="",$C11=$B$4),1,0))</f>
        <v>1</v>
      </c>
      <c r="M11" s="22">
        <f t="shared" ref="M11:M45" si="7">IF($C11=$B$5,F11,0)</f>
        <v>0</v>
      </c>
      <c r="N11" s="22">
        <f t="shared" ref="N11:N45" si="8">(IF(AND($E11="",$C11=$B$5),1,0))</f>
        <v>1</v>
      </c>
      <c r="O11" s="22">
        <f t="shared" ref="O11:O45" si="9">IF($C11=$B$6,F11,0)</f>
        <v>0</v>
      </c>
      <c r="P11" s="22">
        <f t="shared" ref="P11:P45" si="10">(IF(AND($E11="",$C11=$B$6),1,0))</f>
        <v>1</v>
      </c>
      <c r="Q11" s="22">
        <f t="shared" ref="Q11:Q45" si="11">IF($C11=$B$7,F11,0)</f>
        <v>0</v>
      </c>
      <c r="R11" s="22">
        <f t="shared" ref="R11:R45" si="12">(IF(AND($E11="",$C11=$B$7),1,0))</f>
        <v>1</v>
      </c>
      <c r="S11" s="22"/>
      <c r="T11" s="22"/>
      <c r="U11" s="113"/>
      <c r="V11" s="22"/>
      <c r="W11" s="95"/>
      <c r="X11" s="95"/>
      <c r="Y11" s="118"/>
      <c r="Z11" s="120"/>
      <c r="AA11" s="22">
        <f t="shared" ref="AA11:AA45" si="13">IF(Z11=D11,1,0)</f>
        <v>1</v>
      </c>
      <c r="AB11" s="22">
        <f t="shared" ref="AB11:AB45" si="14">IF(Z11=0,0,1)</f>
        <v>0</v>
      </c>
      <c r="AC11" s="114" t="str">
        <f t="shared" ref="AC11:AC45" si="15">IF(AA11+AB11=2,"Korrekt","")</f>
        <v/>
      </c>
    </row>
    <row r="12" spans="1:29" s="115" customFormat="1" ht="37.5" customHeight="1" x14ac:dyDescent="0.25">
      <c r="A12" s="82">
        <v>3</v>
      </c>
      <c r="B12" s="82"/>
      <c r="C12" s="82"/>
      <c r="D12" s="92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1</v>
      </c>
      <c r="K12" s="22">
        <f t="shared" si="5"/>
        <v>0</v>
      </c>
      <c r="L12" s="22">
        <f t="shared" si="6"/>
        <v>1</v>
      </c>
      <c r="M12" s="22">
        <f t="shared" si="7"/>
        <v>0</v>
      </c>
      <c r="N12" s="22">
        <f t="shared" si="8"/>
        <v>1</v>
      </c>
      <c r="O12" s="22">
        <f t="shared" si="9"/>
        <v>0</v>
      </c>
      <c r="P12" s="22">
        <f t="shared" si="10"/>
        <v>1</v>
      </c>
      <c r="Q12" s="22">
        <f t="shared" si="11"/>
        <v>0</v>
      </c>
      <c r="R12" s="22">
        <f t="shared" si="12"/>
        <v>1</v>
      </c>
      <c r="S12" s="22"/>
      <c r="T12" s="22"/>
      <c r="U12" s="113"/>
      <c r="V12" s="22"/>
      <c r="W12" s="95"/>
      <c r="X12" s="95"/>
      <c r="Y12" s="118"/>
      <c r="Z12" s="120"/>
      <c r="AA12" s="22">
        <f t="shared" si="13"/>
        <v>1</v>
      </c>
      <c r="AB12" s="22">
        <f t="shared" si="14"/>
        <v>0</v>
      </c>
      <c r="AC12" s="114" t="str">
        <f t="shared" si="15"/>
        <v/>
      </c>
    </row>
    <row r="13" spans="1:29" s="115" customFormat="1" ht="37.5" customHeight="1" x14ac:dyDescent="0.25">
      <c r="A13" s="82">
        <v>4</v>
      </c>
      <c r="B13" s="82"/>
      <c r="C13" s="82"/>
      <c r="D13" s="92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1</v>
      </c>
      <c r="K13" s="22">
        <f t="shared" si="5"/>
        <v>0</v>
      </c>
      <c r="L13" s="22">
        <f t="shared" si="6"/>
        <v>1</v>
      </c>
      <c r="M13" s="22">
        <f t="shared" si="7"/>
        <v>0</v>
      </c>
      <c r="N13" s="22">
        <f t="shared" si="8"/>
        <v>1</v>
      </c>
      <c r="O13" s="22">
        <f t="shared" si="9"/>
        <v>0</v>
      </c>
      <c r="P13" s="22">
        <f t="shared" si="10"/>
        <v>1</v>
      </c>
      <c r="Q13" s="22">
        <f t="shared" si="11"/>
        <v>0</v>
      </c>
      <c r="R13" s="22">
        <f t="shared" si="12"/>
        <v>1</v>
      </c>
      <c r="S13" s="22"/>
      <c r="T13" s="22"/>
      <c r="U13" s="113"/>
      <c r="V13" s="22"/>
      <c r="W13" s="95"/>
      <c r="X13" s="95"/>
      <c r="Y13" s="118"/>
      <c r="Z13" s="120"/>
      <c r="AA13" s="22">
        <f t="shared" si="13"/>
        <v>1</v>
      </c>
      <c r="AB13" s="22">
        <f t="shared" si="14"/>
        <v>0</v>
      </c>
      <c r="AC13" s="114" t="str">
        <f t="shared" si="15"/>
        <v/>
      </c>
    </row>
    <row r="14" spans="1:29" s="115" customFormat="1" ht="37.5" customHeight="1" x14ac:dyDescent="0.25">
      <c r="A14" s="82">
        <v>5</v>
      </c>
      <c r="B14" s="82"/>
      <c r="C14" s="82"/>
      <c r="D14" s="92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1</v>
      </c>
      <c r="K14" s="22">
        <f t="shared" si="5"/>
        <v>0</v>
      </c>
      <c r="L14" s="22">
        <f t="shared" si="6"/>
        <v>1</v>
      </c>
      <c r="M14" s="22">
        <f t="shared" si="7"/>
        <v>0</v>
      </c>
      <c r="N14" s="22">
        <f t="shared" si="8"/>
        <v>1</v>
      </c>
      <c r="O14" s="22">
        <f t="shared" si="9"/>
        <v>0</v>
      </c>
      <c r="P14" s="22">
        <f t="shared" si="10"/>
        <v>1</v>
      </c>
      <c r="Q14" s="22">
        <f t="shared" si="11"/>
        <v>0</v>
      </c>
      <c r="R14" s="22">
        <f t="shared" si="12"/>
        <v>1</v>
      </c>
      <c r="S14" s="22"/>
      <c r="T14" s="22"/>
      <c r="U14" s="113"/>
      <c r="V14" s="22"/>
      <c r="W14" s="95"/>
      <c r="X14" s="95"/>
      <c r="Y14" s="118"/>
      <c r="Z14" s="120"/>
      <c r="AA14" s="22">
        <f t="shared" si="13"/>
        <v>1</v>
      </c>
      <c r="AB14" s="22">
        <f t="shared" si="14"/>
        <v>0</v>
      </c>
      <c r="AC14" s="114" t="str">
        <f t="shared" si="15"/>
        <v/>
      </c>
    </row>
    <row r="15" spans="1:29" s="115" customFormat="1" ht="37.5" customHeight="1" x14ac:dyDescent="0.25">
      <c r="A15" s="82">
        <v>6</v>
      </c>
      <c r="B15" s="82"/>
      <c r="C15" s="82"/>
      <c r="D15" s="92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1</v>
      </c>
      <c r="K15" s="22">
        <f t="shared" si="5"/>
        <v>0</v>
      </c>
      <c r="L15" s="22">
        <f t="shared" si="6"/>
        <v>1</v>
      </c>
      <c r="M15" s="22">
        <f t="shared" si="7"/>
        <v>0</v>
      </c>
      <c r="N15" s="22">
        <f t="shared" si="8"/>
        <v>1</v>
      </c>
      <c r="O15" s="22">
        <f t="shared" si="9"/>
        <v>0</v>
      </c>
      <c r="P15" s="22">
        <f t="shared" si="10"/>
        <v>1</v>
      </c>
      <c r="Q15" s="22">
        <f t="shared" si="11"/>
        <v>0</v>
      </c>
      <c r="R15" s="22">
        <f t="shared" si="12"/>
        <v>1</v>
      </c>
      <c r="S15" s="22"/>
      <c r="T15" s="22"/>
      <c r="U15" s="113"/>
      <c r="V15" s="22"/>
      <c r="W15" s="95"/>
      <c r="X15" s="95"/>
      <c r="Y15" s="118"/>
      <c r="Z15" s="120"/>
      <c r="AA15" s="22">
        <f t="shared" si="13"/>
        <v>1</v>
      </c>
      <c r="AB15" s="22">
        <f t="shared" si="14"/>
        <v>0</v>
      </c>
      <c r="AC15" s="114" t="str">
        <f t="shared" si="15"/>
        <v/>
      </c>
    </row>
    <row r="16" spans="1:29" s="115" customFormat="1" ht="37.5" customHeight="1" x14ac:dyDescent="0.25">
      <c r="A16" s="82">
        <v>7</v>
      </c>
      <c r="B16" s="82"/>
      <c r="C16" s="82"/>
      <c r="D16" s="92"/>
      <c r="E16" s="50"/>
      <c r="F16" s="22">
        <f t="shared" si="0"/>
        <v>0</v>
      </c>
      <c r="G16" s="22">
        <f t="shared" si="1"/>
        <v>0</v>
      </c>
      <c r="H16" s="22">
        <f t="shared" si="2"/>
        <v>1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1</v>
      </c>
      <c r="M16" s="22">
        <f t="shared" si="7"/>
        <v>0</v>
      </c>
      <c r="N16" s="22">
        <f t="shared" si="8"/>
        <v>1</v>
      </c>
      <c r="O16" s="22">
        <f t="shared" si="9"/>
        <v>0</v>
      </c>
      <c r="P16" s="22">
        <f t="shared" si="10"/>
        <v>1</v>
      </c>
      <c r="Q16" s="22">
        <f t="shared" si="11"/>
        <v>0</v>
      </c>
      <c r="R16" s="22">
        <f t="shared" si="12"/>
        <v>1</v>
      </c>
      <c r="S16" s="22"/>
      <c r="T16" s="22"/>
      <c r="U16" s="113"/>
      <c r="V16" s="22"/>
      <c r="W16" s="95"/>
      <c r="X16" s="95"/>
      <c r="Y16" s="118"/>
      <c r="Z16" s="120"/>
      <c r="AA16" s="22">
        <f t="shared" si="13"/>
        <v>1</v>
      </c>
      <c r="AB16" s="22">
        <f t="shared" si="14"/>
        <v>0</v>
      </c>
      <c r="AC16" s="114" t="str">
        <f t="shared" si="15"/>
        <v/>
      </c>
    </row>
    <row r="17" spans="1:29" s="115" customFormat="1" ht="37.5" customHeight="1" x14ac:dyDescent="0.25">
      <c r="A17" s="82">
        <v>8</v>
      </c>
      <c r="B17" s="82"/>
      <c r="C17" s="82"/>
      <c r="D17" s="92"/>
      <c r="E17" s="50"/>
      <c r="F17" s="22">
        <f t="shared" si="0"/>
        <v>0</v>
      </c>
      <c r="G17" s="22">
        <f t="shared" si="1"/>
        <v>0</v>
      </c>
      <c r="H17" s="22">
        <f t="shared" si="2"/>
        <v>1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1</v>
      </c>
      <c r="M17" s="22">
        <f t="shared" si="7"/>
        <v>0</v>
      </c>
      <c r="N17" s="22">
        <f t="shared" si="8"/>
        <v>1</v>
      </c>
      <c r="O17" s="22">
        <f t="shared" si="9"/>
        <v>0</v>
      </c>
      <c r="P17" s="22">
        <f t="shared" si="10"/>
        <v>1</v>
      </c>
      <c r="Q17" s="22">
        <f t="shared" si="11"/>
        <v>0</v>
      </c>
      <c r="R17" s="22">
        <f t="shared" si="12"/>
        <v>1</v>
      </c>
      <c r="S17" s="22"/>
      <c r="T17" s="22"/>
      <c r="U17" s="113"/>
      <c r="V17" s="22"/>
      <c r="W17" s="95"/>
      <c r="X17" s="95"/>
      <c r="Y17" s="118"/>
      <c r="Z17" s="120"/>
      <c r="AA17" s="22">
        <f t="shared" si="13"/>
        <v>1</v>
      </c>
      <c r="AB17" s="22">
        <f t="shared" si="14"/>
        <v>0</v>
      </c>
      <c r="AC17" s="114" t="str">
        <f t="shared" si="15"/>
        <v/>
      </c>
    </row>
    <row r="18" spans="1:29" s="115" customFormat="1" ht="37.5" customHeight="1" x14ac:dyDescent="0.25">
      <c r="A18" s="82">
        <v>9</v>
      </c>
      <c r="B18" s="82"/>
      <c r="C18" s="82"/>
      <c r="D18" s="92"/>
      <c r="E18" s="50"/>
      <c r="F18" s="22">
        <f t="shared" si="0"/>
        <v>0</v>
      </c>
      <c r="G18" s="22">
        <f t="shared" si="1"/>
        <v>0</v>
      </c>
      <c r="H18" s="22">
        <f t="shared" si="2"/>
        <v>1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1</v>
      </c>
      <c r="M18" s="22">
        <f t="shared" si="7"/>
        <v>0</v>
      </c>
      <c r="N18" s="22">
        <f t="shared" si="8"/>
        <v>1</v>
      </c>
      <c r="O18" s="22">
        <f t="shared" si="9"/>
        <v>0</v>
      </c>
      <c r="P18" s="22">
        <f t="shared" si="10"/>
        <v>1</v>
      </c>
      <c r="Q18" s="22">
        <f t="shared" si="11"/>
        <v>0</v>
      </c>
      <c r="R18" s="22">
        <f t="shared" si="12"/>
        <v>1</v>
      </c>
      <c r="S18" s="22"/>
      <c r="T18" s="22"/>
      <c r="U18" s="113"/>
      <c r="V18" s="22"/>
      <c r="W18" s="95"/>
      <c r="X18" s="95"/>
      <c r="Y18" s="118"/>
      <c r="Z18" s="120"/>
      <c r="AA18" s="22">
        <f t="shared" si="13"/>
        <v>1</v>
      </c>
      <c r="AB18" s="22">
        <f t="shared" si="14"/>
        <v>0</v>
      </c>
      <c r="AC18" s="114" t="str">
        <f t="shared" si="15"/>
        <v/>
      </c>
    </row>
    <row r="19" spans="1:29" s="115" customFormat="1" ht="37.5" customHeight="1" x14ac:dyDescent="0.25">
      <c r="A19" s="82">
        <v>10</v>
      </c>
      <c r="B19" s="82"/>
      <c r="C19" s="82"/>
      <c r="D19" s="92"/>
      <c r="E19" s="50"/>
      <c r="F19" s="22">
        <f t="shared" si="0"/>
        <v>0</v>
      </c>
      <c r="G19" s="22">
        <f t="shared" si="1"/>
        <v>0</v>
      </c>
      <c r="H19" s="22">
        <f t="shared" si="2"/>
        <v>1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1</v>
      </c>
      <c r="M19" s="22">
        <f t="shared" si="7"/>
        <v>0</v>
      </c>
      <c r="N19" s="22">
        <f t="shared" si="8"/>
        <v>1</v>
      </c>
      <c r="O19" s="22">
        <f t="shared" si="9"/>
        <v>0</v>
      </c>
      <c r="P19" s="22">
        <f t="shared" si="10"/>
        <v>1</v>
      </c>
      <c r="Q19" s="22">
        <f t="shared" si="11"/>
        <v>0</v>
      </c>
      <c r="R19" s="22">
        <f t="shared" si="12"/>
        <v>1</v>
      </c>
      <c r="S19" s="22"/>
      <c r="T19" s="22"/>
      <c r="U19" s="113"/>
      <c r="V19" s="22"/>
      <c r="W19" s="95"/>
      <c r="X19" s="95"/>
      <c r="Y19" s="118"/>
      <c r="Z19" s="120"/>
      <c r="AA19" s="22">
        <f t="shared" si="13"/>
        <v>1</v>
      </c>
      <c r="AB19" s="22">
        <f t="shared" si="14"/>
        <v>0</v>
      </c>
      <c r="AC19" s="114" t="str">
        <f t="shared" si="15"/>
        <v/>
      </c>
    </row>
    <row r="20" spans="1:29" s="115" customFormat="1" ht="37.5" customHeight="1" x14ac:dyDescent="0.25">
      <c r="A20" s="82">
        <v>11</v>
      </c>
      <c r="B20" s="82"/>
      <c r="C20" s="82"/>
      <c r="D20" s="92"/>
      <c r="E20" s="50"/>
      <c r="F20" s="22">
        <f t="shared" si="0"/>
        <v>0</v>
      </c>
      <c r="G20" s="22">
        <f t="shared" si="1"/>
        <v>0</v>
      </c>
      <c r="H20" s="22">
        <f t="shared" si="2"/>
        <v>1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1</v>
      </c>
      <c r="M20" s="22">
        <f t="shared" si="7"/>
        <v>0</v>
      </c>
      <c r="N20" s="22">
        <f t="shared" si="8"/>
        <v>1</v>
      </c>
      <c r="O20" s="22">
        <f t="shared" si="9"/>
        <v>0</v>
      </c>
      <c r="P20" s="22">
        <f t="shared" si="10"/>
        <v>1</v>
      </c>
      <c r="Q20" s="22">
        <f t="shared" si="11"/>
        <v>0</v>
      </c>
      <c r="R20" s="22">
        <f t="shared" si="12"/>
        <v>1</v>
      </c>
      <c r="S20" s="22"/>
      <c r="T20" s="22"/>
      <c r="U20" s="113"/>
      <c r="V20" s="22"/>
      <c r="W20" s="95"/>
      <c r="X20" s="95"/>
      <c r="Y20" s="118"/>
      <c r="Z20" s="120"/>
      <c r="AA20" s="22">
        <f t="shared" si="13"/>
        <v>1</v>
      </c>
      <c r="AB20" s="22">
        <f t="shared" si="14"/>
        <v>0</v>
      </c>
      <c r="AC20" s="114" t="str">
        <f t="shared" si="15"/>
        <v/>
      </c>
    </row>
    <row r="21" spans="1:29" s="115" customFormat="1" ht="37.5" customHeight="1" x14ac:dyDescent="0.25">
      <c r="A21" s="82">
        <v>12</v>
      </c>
      <c r="B21" s="82"/>
      <c r="C21" s="82"/>
      <c r="D21" s="92"/>
      <c r="E21" s="50"/>
      <c r="F21" s="22">
        <f t="shared" si="0"/>
        <v>0</v>
      </c>
      <c r="G21" s="22">
        <f t="shared" si="1"/>
        <v>0</v>
      </c>
      <c r="H21" s="22">
        <f t="shared" si="2"/>
        <v>1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1</v>
      </c>
      <c r="M21" s="22">
        <f t="shared" si="7"/>
        <v>0</v>
      </c>
      <c r="N21" s="22">
        <f t="shared" si="8"/>
        <v>1</v>
      </c>
      <c r="O21" s="22">
        <f t="shared" si="9"/>
        <v>0</v>
      </c>
      <c r="P21" s="22">
        <f t="shared" si="10"/>
        <v>1</v>
      </c>
      <c r="Q21" s="22">
        <f t="shared" si="11"/>
        <v>0</v>
      </c>
      <c r="R21" s="22">
        <f t="shared" si="12"/>
        <v>1</v>
      </c>
      <c r="S21" s="22"/>
      <c r="T21" s="22"/>
      <c r="U21" s="113"/>
      <c r="V21" s="22"/>
      <c r="W21" s="95"/>
      <c r="X21" s="95"/>
      <c r="Y21" s="118"/>
      <c r="Z21" s="120"/>
      <c r="AA21" s="22">
        <f t="shared" si="13"/>
        <v>1</v>
      </c>
      <c r="AB21" s="22">
        <f t="shared" si="14"/>
        <v>0</v>
      </c>
      <c r="AC21" s="114" t="str">
        <f t="shared" si="15"/>
        <v/>
      </c>
    </row>
    <row r="22" spans="1:29" s="115" customFormat="1" ht="37.5" customHeight="1" x14ac:dyDescent="0.25">
      <c r="A22" s="82">
        <v>13</v>
      </c>
      <c r="B22" s="82"/>
      <c r="C22" s="82"/>
      <c r="D22" s="92"/>
      <c r="E22" s="50"/>
      <c r="F22" s="22">
        <f t="shared" si="0"/>
        <v>0</v>
      </c>
      <c r="G22" s="22">
        <f t="shared" si="1"/>
        <v>0</v>
      </c>
      <c r="H22" s="22">
        <f t="shared" si="2"/>
        <v>1</v>
      </c>
      <c r="I22" s="22">
        <f t="shared" si="3"/>
        <v>0</v>
      </c>
      <c r="J22" s="22">
        <f t="shared" si="4"/>
        <v>1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1</v>
      </c>
      <c r="O22" s="22">
        <f t="shared" si="9"/>
        <v>0</v>
      </c>
      <c r="P22" s="22">
        <f t="shared" si="10"/>
        <v>1</v>
      </c>
      <c r="Q22" s="22">
        <f t="shared" si="11"/>
        <v>0</v>
      </c>
      <c r="R22" s="22">
        <f t="shared" si="12"/>
        <v>1</v>
      </c>
      <c r="S22" s="22"/>
      <c r="T22" s="22"/>
      <c r="U22" s="113"/>
      <c r="V22" s="22"/>
      <c r="W22" s="95"/>
      <c r="X22" s="95"/>
      <c r="Y22" s="118"/>
      <c r="Z22" s="120"/>
      <c r="AA22" s="22">
        <f t="shared" si="13"/>
        <v>1</v>
      </c>
      <c r="AB22" s="22">
        <f t="shared" si="14"/>
        <v>0</v>
      </c>
      <c r="AC22" s="114" t="str">
        <f t="shared" si="15"/>
        <v/>
      </c>
    </row>
    <row r="23" spans="1:29" s="115" customFormat="1" ht="37.5" customHeight="1" x14ac:dyDescent="0.25">
      <c r="A23" s="82">
        <v>14</v>
      </c>
      <c r="B23" s="82"/>
      <c r="C23" s="82"/>
      <c r="D23" s="92"/>
      <c r="E23" s="50"/>
      <c r="F23" s="22">
        <f t="shared" si="0"/>
        <v>0</v>
      </c>
      <c r="G23" s="22">
        <f t="shared" si="1"/>
        <v>0</v>
      </c>
      <c r="H23" s="22">
        <f t="shared" si="2"/>
        <v>1</v>
      </c>
      <c r="I23" s="22">
        <f t="shared" si="3"/>
        <v>0</v>
      </c>
      <c r="J23" s="22">
        <f t="shared" si="4"/>
        <v>1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1</v>
      </c>
      <c r="O23" s="22">
        <f t="shared" si="9"/>
        <v>0</v>
      </c>
      <c r="P23" s="22">
        <f t="shared" si="10"/>
        <v>1</v>
      </c>
      <c r="Q23" s="22">
        <f t="shared" si="11"/>
        <v>0</v>
      </c>
      <c r="R23" s="22">
        <f t="shared" si="12"/>
        <v>1</v>
      </c>
      <c r="S23" s="22"/>
      <c r="T23" s="22"/>
      <c r="U23" s="113"/>
      <c r="V23" s="22"/>
      <c r="W23" s="95"/>
      <c r="X23" s="95"/>
      <c r="Y23" s="118"/>
      <c r="Z23" s="120"/>
      <c r="AA23" s="22">
        <f t="shared" si="13"/>
        <v>1</v>
      </c>
      <c r="AB23" s="22">
        <f t="shared" si="14"/>
        <v>0</v>
      </c>
      <c r="AC23" s="114" t="str">
        <f t="shared" si="15"/>
        <v/>
      </c>
    </row>
    <row r="24" spans="1:29" s="115" customFormat="1" ht="37.5" customHeight="1" x14ac:dyDescent="0.25">
      <c r="A24" s="82">
        <v>15</v>
      </c>
      <c r="B24" s="82"/>
      <c r="C24" s="82"/>
      <c r="D24" s="92"/>
      <c r="E24" s="50"/>
      <c r="F24" s="22">
        <f t="shared" si="0"/>
        <v>0</v>
      </c>
      <c r="G24" s="22">
        <f t="shared" si="1"/>
        <v>0</v>
      </c>
      <c r="H24" s="22">
        <f t="shared" si="2"/>
        <v>1</v>
      </c>
      <c r="I24" s="22">
        <f t="shared" si="3"/>
        <v>0</v>
      </c>
      <c r="J24" s="22">
        <f t="shared" si="4"/>
        <v>1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1</v>
      </c>
      <c r="O24" s="22">
        <f t="shared" si="9"/>
        <v>0</v>
      </c>
      <c r="P24" s="22">
        <f t="shared" si="10"/>
        <v>1</v>
      </c>
      <c r="Q24" s="22">
        <f t="shared" si="11"/>
        <v>0</v>
      </c>
      <c r="R24" s="22">
        <f t="shared" si="12"/>
        <v>1</v>
      </c>
      <c r="S24" s="22"/>
      <c r="T24" s="22"/>
      <c r="U24" s="113"/>
      <c r="V24" s="22"/>
      <c r="W24" s="95"/>
      <c r="X24" s="95"/>
      <c r="Y24" s="118"/>
      <c r="Z24" s="120"/>
      <c r="AA24" s="22">
        <f t="shared" si="13"/>
        <v>1</v>
      </c>
      <c r="AB24" s="22">
        <f t="shared" si="14"/>
        <v>0</v>
      </c>
      <c r="AC24" s="114" t="str">
        <f t="shared" si="15"/>
        <v/>
      </c>
    </row>
    <row r="25" spans="1:29" s="115" customFormat="1" ht="37.5" customHeight="1" x14ac:dyDescent="0.25">
      <c r="A25" s="82">
        <v>16</v>
      </c>
      <c r="B25" s="82"/>
      <c r="C25" s="82"/>
      <c r="D25" s="92"/>
      <c r="E25" s="50"/>
      <c r="F25" s="22">
        <f t="shared" si="0"/>
        <v>0</v>
      </c>
      <c r="G25" s="22">
        <f t="shared" si="1"/>
        <v>0</v>
      </c>
      <c r="H25" s="22">
        <f t="shared" si="2"/>
        <v>1</v>
      </c>
      <c r="I25" s="22">
        <f t="shared" si="3"/>
        <v>0</v>
      </c>
      <c r="J25" s="22">
        <f t="shared" si="4"/>
        <v>1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1</v>
      </c>
      <c r="O25" s="22">
        <f t="shared" si="9"/>
        <v>0</v>
      </c>
      <c r="P25" s="22">
        <f t="shared" si="10"/>
        <v>1</v>
      </c>
      <c r="Q25" s="22">
        <f t="shared" si="11"/>
        <v>0</v>
      </c>
      <c r="R25" s="22">
        <f t="shared" si="12"/>
        <v>1</v>
      </c>
      <c r="S25" s="22"/>
      <c r="T25" s="22"/>
      <c r="U25" s="113"/>
      <c r="V25" s="22"/>
      <c r="W25" s="95"/>
      <c r="X25" s="95"/>
      <c r="Y25" s="118"/>
      <c r="Z25" s="120"/>
      <c r="AA25" s="22">
        <f t="shared" si="13"/>
        <v>1</v>
      </c>
      <c r="AB25" s="22">
        <f t="shared" si="14"/>
        <v>0</v>
      </c>
      <c r="AC25" s="114" t="str">
        <f t="shared" si="15"/>
        <v/>
      </c>
    </row>
    <row r="26" spans="1:29" s="115" customFormat="1" ht="37.5" customHeight="1" x14ac:dyDescent="0.25">
      <c r="A26" s="82">
        <v>17</v>
      </c>
      <c r="B26" s="82"/>
      <c r="C26" s="82"/>
      <c r="D26" s="92"/>
      <c r="E26" s="50"/>
      <c r="F26" s="22">
        <f t="shared" si="0"/>
        <v>0</v>
      </c>
      <c r="G26" s="22">
        <f t="shared" si="1"/>
        <v>0</v>
      </c>
      <c r="H26" s="22">
        <f t="shared" si="2"/>
        <v>1</v>
      </c>
      <c r="I26" s="22">
        <f t="shared" si="3"/>
        <v>0</v>
      </c>
      <c r="J26" s="22">
        <f t="shared" si="4"/>
        <v>1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1</v>
      </c>
      <c r="O26" s="22">
        <f t="shared" si="9"/>
        <v>0</v>
      </c>
      <c r="P26" s="22">
        <f t="shared" si="10"/>
        <v>1</v>
      </c>
      <c r="Q26" s="22">
        <f t="shared" si="11"/>
        <v>0</v>
      </c>
      <c r="R26" s="22">
        <f t="shared" si="12"/>
        <v>1</v>
      </c>
      <c r="S26" s="22"/>
      <c r="T26" s="22"/>
      <c r="U26" s="113"/>
      <c r="V26" s="22"/>
      <c r="W26" s="95"/>
      <c r="X26" s="95"/>
      <c r="Y26" s="118"/>
      <c r="Z26" s="120"/>
      <c r="AA26" s="22">
        <f t="shared" si="13"/>
        <v>1</v>
      </c>
      <c r="AB26" s="22">
        <f t="shared" si="14"/>
        <v>0</v>
      </c>
      <c r="AC26" s="114" t="str">
        <f t="shared" si="15"/>
        <v/>
      </c>
    </row>
    <row r="27" spans="1:29" s="115" customFormat="1" ht="37.5" customHeight="1" x14ac:dyDescent="0.25">
      <c r="A27" s="82">
        <v>18</v>
      </c>
      <c r="B27" s="82"/>
      <c r="C27" s="82"/>
      <c r="D27" s="92"/>
      <c r="E27" s="50"/>
      <c r="F27" s="22">
        <f t="shared" si="0"/>
        <v>0</v>
      </c>
      <c r="G27" s="22">
        <f t="shared" si="1"/>
        <v>0</v>
      </c>
      <c r="H27" s="22">
        <f t="shared" si="2"/>
        <v>1</v>
      </c>
      <c r="I27" s="22">
        <f t="shared" si="3"/>
        <v>0</v>
      </c>
      <c r="J27" s="22">
        <f t="shared" si="4"/>
        <v>1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1</v>
      </c>
      <c r="O27" s="22">
        <f t="shared" si="9"/>
        <v>0</v>
      </c>
      <c r="P27" s="22">
        <f t="shared" si="10"/>
        <v>1</v>
      </c>
      <c r="Q27" s="22">
        <f t="shared" si="11"/>
        <v>0</v>
      </c>
      <c r="R27" s="22">
        <f t="shared" si="12"/>
        <v>1</v>
      </c>
      <c r="S27" s="22"/>
      <c r="T27" s="22"/>
      <c r="U27" s="113"/>
      <c r="V27" s="22"/>
      <c r="W27" s="95"/>
      <c r="X27" s="95"/>
      <c r="Y27" s="118"/>
      <c r="Z27" s="120"/>
      <c r="AA27" s="22">
        <f t="shared" si="13"/>
        <v>1</v>
      </c>
      <c r="AB27" s="22">
        <f t="shared" si="14"/>
        <v>0</v>
      </c>
      <c r="AC27" s="114" t="str">
        <f t="shared" si="15"/>
        <v/>
      </c>
    </row>
    <row r="28" spans="1:29" s="115" customFormat="1" ht="37.5" customHeight="1" x14ac:dyDescent="0.25">
      <c r="A28" s="82">
        <v>19</v>
      </c>
      <c r="B28" s="82"/>
      <c r="C28" s="82"/>
      <c r="D28" s="92"/>
      <c r="E28" s="50"/>
      <c r="F28" s="22">
        <f t="shared" si="0"/>
        <v>0</v>
      </c>
      <c r="G28" s="22">
        <f t="shared" si="1"/>
        <v>0</v>
      </c>
      <c r="H28" s="22">
        <f t="shared" si="2"/>
        <v>1</v>
      </c>
      <c r="I28" s="22">
        <f t="shared" si="3"/>
        <v>0</v>
      </c>
      <c r="J28" s="22">
        <f t="shared" si="4"/>
        <v>1</v>
      </c>
      <c r="K28" s="22">
        <f t="shared" si="5"/>
        <v>0</v>
      </c>
      <c r="L28" s="22">
        <f t="shared" si="6"/>
        <v>1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1</v>
      </c>
      <c r="Q28" s="22">
        <f t="shared" si="11"/>
        <v>0</v>
      </c>
      <c r="R28" s="22">
        <f t="shared" si="12"/>
        <v>1</v>
      </c>
      <c r="S28" s="22"/>
      <c r="T28" s="22"/>
      <c r="U28" s="113"/>
      <c r="V28" s="22"/>
      <c r="W28" s="95"/>
      <c r="X28" s="95"/>
      <c r="Y28" s="118"/>
      <c r="Z28" s="120"/>
      <c r="AA28" s="22">
        <f t="shared" si="13"/>
        <v>1</v>
      </c>
      <c r="AB28" s="22">
        <f t="shared" si="14"/>
        <v>0</v>
      </c>
      <c r="AC28" s="114" t="str">
        <f t="shared" si="15"/>
        <v/>
      </c>
    </row>
    <row r="29" spans="1:29" s="115" customFormat="1" ht="37.5" customHeight="1" x14ac:dyDescent="0.25">
      <c r="A29" s="82">
        <v>20</v>
      </c>
      <c r="B29" s="82"/>
      <c r="C29" s="82"/>
      <c r="D29" s="92"/>
      <c r="E29" s="50"/>
      <c r="F29" s="22">
        <f t="shared" si="0"/>
        <v>0</v>
      </c>
      <c r="G29" s="22">
        <f t="shared" si="1"/>
        <v>0</v>
      </c>
      <c r="H29" s="22">
        <f t="shared" si="2"/>
        <v>1</v>
      </c>
      <c r="I29" s="22">
        <f t="shared" si="3"/>
        <v>0</v>
      </c>
      <c r="J29" s="22">
        <f t="shared" si="4"/>
        <v>1</v>
      </c>
      <c r="K29" s="22">
        <f t="shared" si="5"/>
        <v>0</v>
      </c>
      <c r="L29" s="22">
        <f t="shared" si="6"/>
        <v>1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1</v>
      </c>
      <c r="Q29" s="22">
        <f t="shared" si="11"/>
        <v>0</v>
      </c>
      <c r="R29" s="22">
        <f t="shared" si="12"/>
        <v>1</v>
      </c>
      <c r="S29" s="22"/>
      <c r="T29" s="22"/>
      <c r="U29" s="113"/>
      <c r="V29" s="22"/>
      <c r="W29" s="95"/>
      <c r="X29" s="95"/>
      <c r="Y29" s="118"/>
      <c r="Z29" s="120"/>
      <c r="AA29" s="22">
        <f t="shared" si="13"/>
        <v>1</v>
      </c>
      <c r="AB29" s="22">
        <f t="shared" si="14"/>
        <v>0</v>
      </c>
      <c r="AC29" s="114" t="str">
        <f t="shared" si="15"/>
        <v/>
      </c>
    </row>
    <row r="30" spans="1:29" s="115" customFormat="1" ht="37.5" customHeight="1" x14ac:dyDescent="0.25">
      <c r="A30" s="82">
        <v>21</v>
      </c>
      <c r="B30" s="82"/>
      <c r="C30" s="82"/>
      <c r="D30" s="92"/>
      <c r="E30" s="50"/>
      <c r="F30" s="22">
        <f t="shared" si="0"/>
        <v>0</v>
      </c>
      <c r="G30" s="22">
        <f t="shared" si="1"/>
        <v>0</v>
      </c>
      <c r="H30" s="22">
        <f t="shared" si="2"/>
        <v>1</v>
      </c>
      <c r="I30" s="22">
        <f t="shared" si="3"/>
        <v>0</v>
      </c>
      <c r="J30" s="22">
        <f t="shared" si="4"/>
        <v>1</v>
      </c>
      <c r="K30" s="22">
        <f t="shared" si="5"/>
        <v>0</v>
      </c>
      <c r="L30" s="22">
        <f t="shared" si="6"/>
        <v>1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1</v>
      </c>
      <c r="Q30" s="22">
        <f t="shared" si="11"/>
        <v>0</v>
      </c>
      <c r="R30" s="22">
        <f t="shared" si="12"/>
        <v>1</v>
      </c>
      <c r="S30" s="22"/>
      <c r="T30" s="22"/>
      <c r="U30" s="113"/>
      <c r="V30" s="22"/>
      <c r="W30" s="95"/>
      <c r="X30" s="95"/>
      <c r="Y30" s="118"/>
      <c r="Z30" s="120"/>
      <c r="AA30" s="22">
        <f t="shared" si="13"/>
        <v>1</v>
      </c>
      <c r="AB30" s="22">
        <f t="shared" si="14"/>
        <v>0</v>
      </c>
      <c r="AC30" s="114" t="str">
        <f t="shared" si="15"/>
        <v/>
      </c>
    </row>
    <row r="31" spans="1:29" s="115" customFormat="1" ht="37.5" customHeight="1" x14ac:dyDescent="0.25">
      <c r="A31" s="82">
        <v>22</v>
      </c>
      <c r="B31" s="82"/>
      <c r="C31" s="82"/>
      <c r="D31" s="92"/>
      <c r="E31" s="50"/>
      <c r="F31" s="22">
        <f t="shared" si="0"/>
        <v>0</v>
      </c>
      <c r="G31" s="22">
        <f t="shared" si="1"/>
        <v>0</v>
      </c>
      <c r="H31" s="22">
        <f t="shared" si="2"/>
        <v>1</v>
      </c>
      <c r="I31" s="22">
        <f t="shared" si="3"/>
        <v>0</v>
      </c>
      <c r="J31" s="22">
        <f t="shared" si="4"/>
        <v>1</v>
      </c>
      <c r="K31" s="22">
        <f t="shared" si="5"/>
        <v>0</v>
      </c>
      <c r="L31" s="22">
        <f t="shared" si="6"/>
        <v>1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1</v>
      </c>
      <c r="Q31" s="22">
        <f t="shared" si="11"/>
        <v>0</v>
      </c>
      <c r="R31" s="22">
        <f t="shared" si="12"/>
        <v>1</v>
      </c>
      <c r="S31" s="22"/>
      <c r="T31" s="22"/>
      <c r="U31" s="113"/>
      <c r="V31" s="22"/>
      <c r="W31" s="95"/>
      <c r="X31" s="95"/>
      <c r="Y31" s="118"/>
      <c r="Z31" s="120"/>
      <c r="AA31" s="22">
        <f t="shared" si="13"/>
        <v>1</v>
      </c>
      <c r="AB31" s="22">
        <f t="shared" si="14"/>
        <v>0</v>
      </c>
      <c r="AC31" s="114" t="str">
        <f t="shared" si="15"/>
        <v/>
      </c>
    </row>
    <row r="32" spans="1:29" s="115" customFormat="1" ht="37.5" customHeight="1" x14ac:dyDescent="0.25">
      <c r="A32" s="82">
        <v>23</v>
      </c>
      <c r="B32" s="82"/>
      <c r="C32" s="82"/>
      <c r="D32" s="92"/>
      <c r="E32" s="50"/>
      <c r="F32" s="22">
        <f t="shared" si="0"/>
        <v>0</v>
      </c>
      <c r="G32" s="22">
        <f t="shared" si="1"/>
        <v>0</v>
      </c>
      <c r="H32" s="22">
        <f t="shared" si="2"/>
        <v>1</v>
      </c>
      <c r="I32" s="22">
        <f t="shared" si="3"/>
        <v>0</v>
      </c>
      <c r="J32" s="22">
        <f t="shared" si="4"/>
        <v>1</v>
      </c>
      <c r="K32" s="22">
        <f t="shared" si="5"/>
        <v>0</v>
      </c>
      <c r="L32" s="22">
        <f t="shared" si="6"/>
        <v>1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1</v>
      </c>
      <c r="Q32" s="22">
        <f t="shared" si="11"/>
        <v>0</v>
      </c>
      <c r="R32" s="22">
        <f t="shared" si="12"/>
        <v>1</v>
      </c>
      <c r="S32" s="22"/>
      <c r="T32" s="22"/>
      <c r="U32" s="113"/>
      <c r="V32" s="22"/>
      <c r="W32" s="95"/>
      <c r="X32" s="95"/>
      <c r="Y32" s="118"/>
      <c r="Z32" s="120"/>
      <c r="AA32" s="22">
        <f t="shared" si="13"/>
        <v>1</v>
      </c>
      <c r="AB32" s="22">
        <f t="shared" si="14"/>
        <v>0</v>
      </c>
      <c r="AC32" s="114" t="str">
        <f t="shared" si="15"/>
        <v/>
      </c>
    </row>
    <row r="33" spans="1:29" s="115" customFormat="1" ht="37.5" customHeight="1" x14ac:dyDescent="0.25">
      <c r="A33" s="82">
        <v>24</v>
      </c>
      <c r="B33" s="82"/>
      <c r="C33" s="82"/>
      <c r="D33" s="92"/>
      <c r="E33" s="50"/>
      <c r="F33" s="22">
        <f t="shared" si="0"/>
        <v>0</v>
      </c>
      <c r="G33" s="22">
        <f t="shared" si="1"/>
        <v>0</v>
      </c>
      <c r="H33" s="22">
        <f t="shared" si="2"/>
        <v>1</v>
      </c>
      <c r="I33" s="22">
        <f t="shared" si="3"/>
        <v>0</v>
      </c>
      <c r="J33" s="22">
        <f t="shared" si="4"/>
        <v>1</v>
      </c>
      <c r="K33" s="22">
        <f t="shared" si="5"/>
        <v>0</v>
      </c>
      <c r="L33" s="22">
        <f t="shared" si="6"/>
        <v>1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1</v>
      </c>
      <c r="Q33" s="22">
        <f t="shared" si="11"/>
        <v>0</v>
      </c>
      <c r="R33" s="22">
        <f t="shared" si="12"/>
        <v>1</v>
      </c>
      <c r="S33" s="22"/>
      <c r="T33" s="22"/>
      <c r="U33" s="113"/>
      <c r="V33" s="22"/>
      <c r="W33" s="95"/>
      <c r="X33" s="95"/>
      <c r="Y33" s="118"/>
      <c r="Z33" s="120"/>
      <c r="AA33" s="22">
        <f t="shared" si="13"/>
        <v>1</v>
      </c>
      <c r="AB33" s="22">
        <f t="shared" si="14"/>
        <v>0</v>
      </c>
      <c r="AC33" s="114" t="str">
        <f t="shared" si="15"/>
        <v/>
      </c>
    </row>
    <row r="34" spans="1:29" s="115" customFormat="1" ht="37.5" customHeight="1" x14ac:dyDescent="0.25">
      <c r="A34" s="82">
        <v>25</v>
      </c>
      <c r="B34" s="82"/>
      <c r="C34" s="82"/>
      <c r="D34" s="92"/>
      <c r="E34" s="50"/>
      <c r="F34" s="22">
        <f t="shared" si="0"/>
        <v>0</v>
      </c>
      <c r="G34" s="22">
        <f t="shared" si="1"/>
        <v>0</v>
      </c>
      <c r="H34" s="22">
        <f t="shared" si="2"/>
        <v>1</v>
      </c>
      <c r="I34" s="22">
        <f t="shared" si="3"/>
        <v>0</v>
      </c>
      <c r="J34" s="22">
        <f t="shared" si="4"/>
        <v>1</v>
      </c>
      <c r="K34" s="22">
        <f t="shared" si="5"/>
        <v>0</v>
      </c>
      <c r="L34" s="22">
        <f t="shared" si="6"/>
        <v>1</v>
      </c>
      <c r="M34" s="22">
        <f t="shared" si="7"/>
        <v>0</v>
      </c>
      <c r="N34" s="22">
        <f t="shared" si="8"/>
        <v>1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1</v>
      </c>
      <c r="S34" s="22"/>
      <c r="T34" s="22"/>
      <c r="U34" s="113"/>
      <c r="V34" s="22"/>
      <c r="W34" s="95"/>
      <c r="X34" s="95"/>
      <c r="Y34" s="118"/>
      <c r="Z34" s="120"/>
      <c r="AA34" s="22">
        <f t="shared" si="13"/>
        <v>1</v>
      </c>
      <c r="AB34" s="22">
        <f t="shared" si="14"/>
        <v>0</v>
      </c>
      <c r="AC34" s="114" t="str">
        <f t="shared" si="15"/>
        <v/>
      </c>
    </row>
    <row r="35" spans="1:29" s="115" customFormat="1" ht="37.5" customHeight="1" x14ac:dyDescent="0.25">
      <c r="A35" s="82">
        <v>26</v>
      </c>
      <c r="B35" s="82"/>
      <c r="C35" s="82"/>
      <c r="D35" s="92"/>
      <c r="E35" s="50"/>
      <c r="F35" s="22">
        <f t="shared" si="0"/>
        <v>0</v>
      </c>
      <c r="G35" s="22">
        <f t="shared" si="1"/>
        <v>0</v>
      </c>
      <c r="H35" s="22">
        <f t="shared" si="2"/>
        <v>1</v>
      </c>
      <c r="I35" s="22">
        <f t="shared" si="3"/>
        <v>0</v>
      </c>
      <c r="J35" s="22">
        <f t="shared" si="4"/>
        <v>1</v>
      </c>
      <c r="K35" s="22">
        <f t="shared" si="5"/>
        <v>0</v>
      </c>
      <c r="L35" s="22">
        <f t="shared" si="6"/>
        <v>1</v>
      </c>
      <c r="M35" s="22">
        <f t="shared" si="7"/>
        <v>0</v>
      </c>
      <c r="N35" s="22">
        <f t="shared" si="8"/>
        <v>1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1</v>
      </c>
      <c r="S35" s="22"/>
      <c r="T35" s="22"/>
      <c r="U35" s="113"/>
      <c r="V35" s="22"/>
      <c r="W35" s="95"/>
      <c r="X35" s="95"/>
      <c r="Y35" s="118"/>
      <c r="Z35" s="120"/>
      <c r="AA35" s="22">
        <f t="shared" si="13"/>
        <v>1</v>
      </c>
      <c r="AB35" s="22">
        <f t="shared" si="14"/>
        <v>0</v>
      </c>
      <c r="AC35" s="114" t="str">
        <f t="shared" si="15"/>
        <v/>
      </c>
    </row>
    <row r="36" spans="1:29" s="115" customFormat="1" ht="37.5" customHeight="1" x14ac:dyDescent="0.25">
      <c r="A36" s="82">
        <v>27</v>
      </c>
      <c r="B36" s="82"/>
      <c r="C36" s="82"/>
      <c r="D36" s="92"/>
      <c r="E36" s="50"/>
      <c r="F36" s="22">
        <f t="shared" si="0"/>
        <v>0</v>
      </c>
      <c r="G36" s="22">
        <f t="shared" si="1"/>
        <v>0</v>
      </c>
      <c r="H36" s="22">
        <f t="shared" si="2"/>
        <v>1</v>
      </c>
      <c r="I36" s="22">
        <f t="shared" si="3"/>
        <v>0</v>
      </c>
      <c r="J36" s="22">
        <f t="shared" si="4"/>
        <v>1</v>
      </c>
      <c r="K36" s="22">
        <f t="shared" si="5"/>
        <v>0</v>
      </c>
      <c r="L36" s="22">
        <f t="shared" si="6"/>
        <v>1</v>
      </c>
      <c r="M36" s="22">
        <f t="shared" si="7"/>
        <v>0</v>
      </c>
      <c r="N36" s="22">
        <f t="shared" si="8"/>
        <v>1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1</v>
      </c>
      <c r="S36" s="22"/>
      <c r="T36" s="22"/>
      <c r="U36" s="113"/>
      <c r="V36" s="22"/>
      <c r="W36" s="95"/>
      <c r="X36" s="95"/>
      <c r="Y36" s="118"/>
      <c r="Z36" s="120"/>
      <c r="AA36" s="22">
        <f t="shared" si="13"/>
        <v>1</v>
      </c>
      <c r="AB36" s="22">
        <f t="shared" si="14"/>
        <v>0</v>
      </c>
      <c r="AC36" s="114" t="str">
        <f t="shared" si="15"/>
        <v/>
      </c>
    </row>
    <row r="37" spans="1:29" s="115" customFormat="1" ht="37.5" customHeight="1" x14ac:dyDescent="0.25">
      <c r="A37" s="82">
        <v>28</v>
      </c>
      <c r="B37" s="82"/>
      <c r="C37" s="82"/>
      <c r="D37" s="92"/>
      <c r="E37" s="50"/>
      <c r="F37" s="22">
        <f t="shared" si="0"/>
        <v>0</v>
      </c>
      <c r="G37" s="22">
        <f t="shared" si="1"/>
        <v>0</v>
      </c>
      <c r="H37" s="22">
        <f t="shared" si="2"/>
        <v>1</v>
      </c>
      <c r="I37" s="22">
        <f t="shared" si="3"/>
        <v>0</v>
      </c>
      <c r="J37" s="22">
        <f t="shared" si="4"/>
        <v>1</v>
      </c>
      <c r="K37" s="22">
        <f t="shared" si="5"/>
        <v>0</v>
      </c>
      <c r="L37" s="22">
        <f t="shared" si="6"/>
        <v>1</v>
      </c>
      <c r="M37" s="22">
        <f t="shared" si="7"/>
        <v>0</v>
      </c>
      <c r="N37" s="22">
        <f t="shared" si="8"/>
        <v>1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1</v>
      </c>
      <c r="S37" s="22"/>
      <c r="T37" s="22"/>
      <c r="U37" s="113"/>
      <c r="V37" s="22"/>
      <c r="W37" s="95"/>
      <c r="X37" s="95"/>
      <c r="Y37" s="118"/>
      <c r="Z37" s="120"/>
      <c r="AA37" s="22">
        <f t="shared" si="13"/>
        <v>1</v>
      </c>
      <c r="AB37" s="22">
        <f t="shared" si="14"/>
        <v>0</v>
      </c>
      <c r="AC37" s="114" t="str">
        <f t="shared" si="15"/>
        <v/>
      </c>
    </row>
    <row r="38" spans="1:29" s="115" customFormat="1" ht="37.5" customHeight="1" x14ac:dyDescent="0.25">
      <c r="A38" s="82">
        <v>29</v>
      </c>
      <c r="B38" s="82"/>
      <c r="C38" s="82"/>
      <c r="D38" s="92"/>
      <c r="E38" s="50"/>
      <c r="F38" s="22">
        <f t="shared" si="0"/>
        <v>0</v>
      </c>
      <c r="G38" s="22">
        <f t="shared" si="1"/>
        <v>0</v>
      </c>
      <c r="H38" s="22">
        <f t="shared" si="2"/>
        <v>1</v>
      </c>
      <c r="I38" s="22">
        <f t="shared" si="3"/>
        <v>0</v>
      </c>
      <c r="J38" s="22">
        <f t="shared" si="4"/>
        <v>1</v>
      </c>
      <c r="K38" s="22">
        <f t="shared" si="5"/>
        <v>0</v>
      </c>
      <c r="L38" s="22">
        <f t="shared" si="6"/>
        <v>1</v>
      </c>
      <c r="M38" s="22">
        <f t="shared" si="7"/>
        <v>0</v>
      </c>
      <c r="N38" s="22">
        <f t="shared" si="8"/>
        <v>1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1</v>
      </c>
      <c r="S38" s="22"/>
      <c r="T38" s="22"/>
      <c r="U38" s="113"/>
      <c r="V38" s="22"/>
      <c r="W38" s="95"/>
      <c r="X38" s="95"/>
      <c r="Y38" s="118"/>
      <c r="Z38" s="120"/>
      <c r="AA38" s="22">
        <f t="shared" si="13"/>
        <v>1</v>
      </c>
      <c r="AB38" s="22">
        <f t="shared" si="14"/>
        <v>0</v>
      </c>
      <c r="AC38" s="114" t="str">
        <f t="shared" si="15"/>
        <v/>
      </c>
    </row>
    <row r="39" spans="1:29" s="115" customFormat="1" ht="37.5" customHeight="1" x14ac:dyDescent="0.25">
      <c r="A39" s="82">
        <v>30</v>
      </c>
      <c r="B39" s="82"/>
      <c r="C39" s="82"/>
      <c r="D39" s="92"/>
      <c r="E39" s="50"/>
      <c r="F39" s="22">
        <f t="shared" si="0"/>
        <v>0</v>
      </c>
      <c r="G39" s="22">
        <f t="shared" si="1"/>
        <v>0</v>
      </c>
      <c r="H39" s="22">
        <f t="shared" si="2"/>
        <v>1</v>
      </c>
      <c r="I39" s="22">
        <f t="shared" si="3"/>
        <v>0</v>
      </c>
      <c r="J39" s="22">
        <f t="shared" si="4"/>
        <v>1</v>
      </c>
      <c r="K39" s="22">
        <f t="shared" si="5"/>
        <v>0</v>
      </c>
      <c r="L39" s="22">
        <f t="shared" si="6"/>
        <v>1</v>
      </c>
      <c r="M39" s="22">
        <f t="shared" si="7"/>
        <v>0</v>
      </c>
      <c r="N39" s="22">
        <f t="shared" si="8"/>
        <v>1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1</v>
      </c>
      <c r="S39" s="22"/>
      <c r="T39" s="22"/>
      <c r="U39" s="113"/>
      <c r="V39" s="22"/>
      <c r="W39" s="95"/>
      <c r="X39" s="95"/>
      <c r="Y39" s="118"/>
      <c r="Z39" s="120"/>
      <c r="AA39" s="22">
        <f t="shared" si="13"/>
        <v>1</v>
      </c>
      <c r="AB39" s="22">
        <f t="shared" si="14"/>
        <v>0</v>
      </c>
      <c r="AC39" s="114" t="str">
        <f t="shared" si="15"/>
        <v/>
      </c>
    </row>
    <row r="40" spans="1:29" s="115" customFormat="1" ht="37.5" customHeight="1" x14ac:dyDescent="0.25">
      <c r="A40" s="82">
        <v>31</v>
      </c>
      <c r="B40" s="82"/>
      <c r="C40" s="82"/>
      <c r="D40" s="92"/>
      <c r="E40" s="50"/>
      <c r="F40" s="22">
        <f t="shared" si="0"/>
        <v>0</v>
      </c>
      <c r="G40" s="22">
        <f t="shared" si="1"/>
        <v>0</v>
      </c>
      <c r="H40" s="22">
        <f t="shared" si="2"/>
        <v>1</v>
      </c>
      <c r="I40" s="22">
        <f t="shared" si="3"/>
        <v>0</v>
      </c>
      <c r="J40" s="22">
        <f t="shared" si="4"/>
        <v>1</v>
      </c>
      <c r="K40" s="22">
        <f t="shared" si="5"/>
        <v>0</v>
      </c>
      <c r="L40" s="22">
        <f t="shared" si="6"/>
        <v>1</v>
      </c>
      <c r="M40" s="22">
        <f t="shared" si="7"/>
        <v>0</v>
      </c>
      <c r="N40" s="22">
        <f t="shared" si="8"/>
        <v>1</v>
      </c>
      <c r="O40" s="22">
        <f t="shared" si="9"/>
        <v>0</v>
      </c>
      <c r="P40" s="22">
        <f t="shared" si="10"/>
        <v>1</v>
      </c>
      <c r="Q40" s="22">
        <f t="shared" si="11"/>
        <v>0</v>
      </c>
      <c r="R40" s="22">
        <f t="shared" si="12"/>
        <v>1</v>
      </c>
      <c r="S40" s="22"/>
      <c r="T40" s="22"/>
      <c r="U40" s="113"/>
      <c r="V40" s="22"/>
      <c r="W40" s="95"/>
      <c r="X40" s="95"/>
      <c r="Y40" s="118"/>
      <c r="Z40" s="120"/>
      <c r="AA40" s="22">
        <f t="shared" si="13"/>
        <v>1</v>
      </c>
      <c r="AB40" s="22">
        <f t="shared" si="14"/>
        <v>0</v>
      </c>
      <c r="AC40" s="114" t="str">
        <f t="shared" si="15"/>
        <v/>
      </c>
    </row>
    <row r="41" spans="1:29" s="115" customFormat="1" ht="37.5" customHeight="1" x14ac:dyDescent="0.25">
      <c r="A41" s="82">
        <v>32</v>
      </c>
      <c r="B41" s="82"/>
      <c r="C41" s="82"/>
      <c r="D41" s="92"/>
      <c r="E41" s="50"/>
      <c r="F41" s="22">
        <f t="shared" si="0"/>
        <v>0</v>
      </c>
      <c r="G41" s="22">
        <f t="shared" si="1"/>
        <v>0</v>
      </c>
      <c r="H41" s="22">
        <f t="shared" si="2"/>
        <v>1</v>
      </c>
      <c r="I41" s="22">
        <f t="shared" si="3"/>
        <v>0</v>
      </c>
      <c r="J41" s="22">
        <f t="shared" si="4"/>
        <v>1</v>
      </c>
      <c r="K41" s="22">
        <f t="shared" si="5"/>
        <v>0</v>
      </c>
      <c r="L41" s="22">
        <f t="shared" si="6"/>
        <v>1</v>
      </c>
      <c r="M41" s="22">
        <f t="shared" si="7"/>
        <v>0</v>
      </c>
      <c r="N41" s="22">
        <f t="shared" si="8"/>
        <v>1</v>
      </c>
      <c r="O41" s="22">
        <f t="shared" si="9"/>
        <v>0</v>
      </c>
      <c r="P41" s="22">
        <f t="shared" si="10"/>
        <v>1</v>
      </c>
      <c r="Q41" s="22">
        <f t="shared" si="11"/>
        <v>0</v>
      </c>
      <c r="R41" s="22">
        <f t="shared" si="12"/>
        <v>1</v>
      </c>
      <c r="S41" s="22"/>
      <c r="T41" s="22"/>
      <c r="U41" s="113"/>
      <c r="V41" s="22"/>
      <c r="W41" s="95"/>
      <c r="X41" s="95"/>
      <c r="Y41" s="118"/>
      <c r="Z41" s="120"/>
      <c r="AA41" s="22">
        <f t="shared" si="13"/>
        <v>1</v>
      </c>
      <c r="AB41" s="22">
        <f t="shared" si="14"/>
        <v>0</v>
      </c>
      <c r="AC41" s="114" t="str">
        <f t="shared" si="15"/>
        <v/>
      </c>
    </row>
    <row r="42" spans="1:29" s="115" customFormat="1" ht="37.5" customHeight="1" x14ac:dyDescent="0.25">
      <c r="A42" s="82">
        <v>33</v>
      </c>
      <c r="B42" s="82"/>
      <c r="C42" s="82"/>
      <c r="D42" s="92"/>
      <c r="E42" s="50"/>
      <c r="F42" s="22">
        <f t="shared" si="0"/>
        <v>0</v>
      </c>
      <c r="G42" s="22">
        <f t="shared" si="1"/>
        <v>0</v>
      </c>
      <c r="H42" s="22">
        <f t="shared" si="2"/>
        <v>1</v>
      </c>
      <c r="I42" s="22">
        <f t="shared" si="3"/>
        <v>0</v>
      </c>
      <c r="J42" s="22">
        <f t="shared" si="4"/>
        <v>1</v>
      </c>
      <c r="K42" s="22">
        <f t="shared" si="5"/>
        <v>0</v>
      </c>
      <c r="L42" s="22">
        <f t="shared" si="6"/>
        <v>1</v>
      </c>
      <c r="M42" s="22">
        <f t="shared" si="7"/>
        <v>0</v>
      </c>
      <c r="N42" s="22">
        <f t="shared" si="8"/>
        <v>1</v>
      </c>
      <c r="O42" s="22">
        <f t="shared" si="9"/>
        <v>0</v>
      </c>
      <c r="P42" s="22">
        <f t="shared" si="10"/>
        <v>1</v>
      </c>
      <c r="Q42" s="22">
        <f t="shared" si="11"/>
        <v>0</v>
      </c>
      <c r="R42" s="22">
        <f t="shared" si="12"/>
        <v>1</v>
      </c>
      <c r="S42" s="22"/>
      <c r="T42" s="22"/>
      <c r="U42" s="113"/>
      <c r="V42" s="22"/>
      <c r="W42" s="95"/>
      <c r="X42" s="95"/>
      <c r="Y42" s="118"/>
      <c r="Z42" s="120"/>
      <c r="AA42" s="22">
        <f t="shared" si="13"/>
        <v>1</v>
      </c>
      <c r="AB42" s="22">
        <f t="shared" si="14"/>
        <v>0</v>
      </c>
      <c r="AC42" s="114" t="str">
        <f t="shared" si="15"/>
        <v/>
      </c>
    </row>
    <row r="43" spans="1:29" s="115" customFormat="1" ht="37.5" customHeight="1" x14ac:dyDescent="0.25">
      <c r="A43" s="82">
        <v>34</v>
      </c>
      <c r="B43" s="82"/>
      <c r="C43" s="82"/>
      <c r="D43" s="92"/>
      <c r="E43" s="50"/>
      <c r="F43" s="22">
        <f t="shared" si="0"/>
        <v>0</v>
      </c>
      <c r="G43" s="22">
        <f t="shared" si="1"/>
        <v>0</v>
      </c>
      <c r="H43" s="22">
        <f t="shared" si="2"/>
        <v>1</v>
      </c>
      <c r="I43" s="22">
        <f t="shared" si="3"/>
        <v>0</v>
      </c>
      <c r="J43" s="22">
        <f t="shared" si="4"/>
        <v>1</v>
      </c>
      <c r="K43" s="22">
        <f t="shared" si="5"/>
        <v>0</v>
      </c>
      <c r="L43" s="22">
        <f t="shared" si="6"/>
        <v>1</v>
      </c>
      <c r="M43" s="22">
        <f t="shared" si="7"/>
        <v>0</v>
      </c>
      <c r="N43" s="22">
        <f t="shared" si="8"/>
        <v>1</v>
      </c>
      <c r="O43" s="22">
        <f t="shared" si="9"/>
        <v>0</v>
      </c>
      <c r="P43" s="22">
        <f t="shared" si="10"/>
        <v>1</v>
      </c>
      <c r="Q43" s="22">
        <f t="shared" si="11"/>
        <v>0</v>
      </c>
      <c r="R43" s="22">
        <f t="shared" si="12"/>
        <v>1</v>
      </c>
      <c r="S43" s="22"/>
      <c r="T43" s="22"/>
      <c r="U43" s="113"/>
      <c r="V43" s="22"/>
      <c r="W43" s="95"/>
      <c r="X43" s="95"/>
      <c r="Y43" s="118"/>
      <c r="Z43" s="120"/>
      <c r="AA43" s="22">
        <f t="shared" si="13"/>
        <v>1</v>
      </c>
      <c r="AB43" s="22">
        <f t="shared" si="14"/>
        <v>0</v>
      </c>
      <c r="AC43" s="114" t="str">
        <f t="shared" si="15"/>
        <v/>
      </c>
    </row>
    <row r="44" spans="1:29" s="115" customFormat="1" ht="37.5" customHeight="1" x14ac:dyDescent="0.25">
      <c r="A44" s="82">
        <v>35</v>
      </c>
      <c r="B44" s="82"/>
      <c r="C44" s="82"/>
      <c r="D44" s="92"/>
      <c r="E44" s="50"/>
      <c r="F44" s="22">
        <f t="shared" si="0"/>
        <v>0</v>
      </c>
      <c r="G44" s="22">
        <f t="shared" si="1"/>
        <v>0</v>
      </c>
      <c r="H44" s="22">
        <f t="shared" si="2"/>
        <v>1</v>
      </c>
      <c r="I44" s="22">
        <f t="shared" si="3"/>
        <v>0</v>
      </c>
      <c r="J44" s="22">
        <f t="shared" si="4"/>
        <v>1</v>
      </c>
      <c r="K44" s="22">
        <f t="shared" si="5"/>
        <v>0</v>
      </c>
      <c r="L44" s="22">
        <f t="shared" si="6"/>
        <v>1</v>
      </c>
      <c r="M44" s="22">
        <f t="shared" si="7"/>
        <v>0</v>
      </c>
      <c r="N44" s="22">
        <f t="shared" si="8"/>
        <v>1</v>
      </c>
      <c r="O44" s="22">
        <f t="shared" si="9"/>
        <v>0</v>
      </c>
      <c r="P44" s="22">
        <f t="shared" si="10"/>
        <v>1</v>
      </c>
      <c r="Q44" s="22">
        <f t="shared" si="11"/>
        <v>0</v>
      </c>
      <c r="R44" s="22">
        <f t="shared" si="12"/>
        <v>1</v>
      </c>
      <c r="S44" s="22"/>
      <c r="T44" s="22"/>
      <c r="U44" s="113"/>
      <c r="V44" s="22"/>
      <c r="W44" s="95"/>
      <c r="X44" s="95"/>
      <c r="Y44" s="118"/>
      <c r="Z44" s="120"/>
      <c r="AA44" s="22">
        <f t="shared" si="13"/>
        <v>1</v>
      </c>
      <c r="AB44" s="22">
        <f t="shared" si="14"/>
        <v>0</v>
      </c>
      <c r="AC44" s="114" t="str">
        <f t="shared" si="15"/>
        <v/>
      </c>
    </row>
    <row r="45" spans="1:29" s="115" customFormat="1" ht="37.5" customHeight="1" thickBot="1" x14ac:dyDescent="0.3">
      <c r="A45" s="82">
        <v>36</v>
      </c>
      <c r="B45" s="82"/>
      <c r="C45" s="82"/>
      <c r="D45" s="92"/>
      <c r="E45" s="50"/>
      <c r="F45" s="22">
        <f t="shared" si="0"/>
        <v>0</v>
      </c>
      <c r="G45" s="22">
        <f t="shared" si="1"/>
        <v>0</v>
      </c>
      <c r="H45" s="22">
        <f t="shared" si="2"/>
        <v>1</v>
      </c>
      <c r="I45" s="22">
        <f t="shared" si="3"/>
        <v>0</v>
      </c>
      <c r="J45" s="22">
        <f t="shared" si="4"/>
        <v>1</v>
      </c>
      <c r="K45" s="22">
        <f t="shared" si="5"/>
        <v>0</v>
      </c>
      <c r="L45" s="22">
        <f t="shared" si="6"/>
        <v>1</v>
      </c>
      <c r="M45" s="22">
        <f t="shared" si="7"/>
        <v>0</v>
      </c>
      <c r="N45" s="22">
        <f t="shared" si="8"/>
        <v>1</v>
      </c>
      <c r="O45" s="22">
        <f t="shared" si="9"/>
        <v>0</v>
      </c>
      <c r="P45" s="22">
        <f t="shared" si="10"/>
        <v>1</v>
      </c>
      <c r="Q45" s="22">
        <f t="shared" si="11"/>
        <v>0</v>
      </c>
      <c r="R45" s="22">
        <f t="shared" si="12"/>
        <v>1</v>
      </c>
      <c r="S45" s="22"/>
      <c r="T45" s="22"/>
      <c r="U45" s="113"/>
      <c r="V45" s="22"/>
      <c r="W45" s="95"/>
      <c r="X45" s="95"/>
      <c r="Y45" s="118"/>
      <c r="Z45" s="121"/>
      <c r="AA45" s="22">
        <f t="shared" si="13"/>
        <v>1</v>
      </c>
      <c r="AB45" s="22">
        <f t="shared" si="14"/>
        <v>0</v>
      </c>
      <c r="AC45" s="114" t="str">
        <f t="shared" si="15"/>
        <v/>
      </c>
    </row>
    <row r="46" spans="1:29" s="115" customFormat="1" ht="15" customHeight="1" x14ac:dyDescent="0.25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36</v>
      </c>
      <c r="I46" s="22">
        <f>LARGE(I10:I45,1)+LARGE(I10:I45,2)+LARGE(I10:I45,3)</f>
        <v>0</v>
      </c>
      <c r="J46" s="22">
        <f>SUM(J10:J45)</f>
        <v>36</v>
      </c>
      <c r="K46" s="22">
        <f>LARGE(K10:K45,1)+LARGE(K10:K45,2)+LARGE(K10:K45,3)</f>
        <v>0</v>
      </c>
      <c r="L46" s="22">
        <f>SUM(L10:L45)</f>
        <v>36</v>
      </c>
      <c r="M46" s="22">
        <f>LARGE(M10:M45,1)+LARGE(M10:M45,2)+LARGE(M10:M45,3)</f>
        <v>0</v>
      </c>
      <c r="N46" s="22">
        <f>SUM(N10:N45)</f>
        <v>36</v>
      </c>
      <c r="O46" s="22">
        <f>LARGE(O10:O45,1)+LARGE(O10:O45,2)+LARGE(O10:O45,3)</f>
        <v>0</v>
      </c>
      <c r="P46" s="22">
        <f>SUM(P10:P45)</f>
        <v>36</v>
      </c>
      <c r="Q46" s="22">
        <f>LARGE(Q10:Q45,1)+LARGE(Q10:Q45,2)+LARGE(Q10:Q45,3)</f>
        <v>0</v>
      </c>
      <c r="R46" s="22">
        <f>SUM(R10:S45)</f>
        <v>36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4"/>
    </row>
    <row r="47" spans="1:29" s="115" customFormat="1" ht="15" customHeight="1" x14ac:dyDescent="0.25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4"/>
    </row>
    <row r="48" spans="1:29" s="115" customFormat="1" ht="15" customHeight="1" x14ac:dyDescent="0.25">
      <c r="A48" s="22"/>
      <c r="B48" s="115" t="s">
        <v>56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4"/>
    </row>
    <row r="49" spans="2:30" s="46" customFormat="1" ht="15" customHeight="1" x14ac:dyDescent="0.25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4"/>
      <c r="AD49" s="115"/>
    </row>
    <row r="50" spans="2:30" s="46" customFormat="1" ht="15" customHeight="1" x14ac:dyDescent="0.25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4"/>
      <c r="AD50" s="115"/>
    </row>
    <row r="51" spans="2:30" s="46" customFormat="1" ht="15" customHeight="1" x14ac:dyDescent="0.25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4"/>
      <c r="AD51" s="115"/>
    </row>
    <row r="52" spans="2:30" s="46" customFormat="1" ht="15" customHeight="1" x14ac:dyDescent="0.25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4"/>
      <c r="AD52" s="115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Y5:Z5"/>
    <mergeCell ref="Y6:Z6"/>
    <mergeCell ref="Y7:Z7"/>
    <mergeCell ref="W9:Z9"/>
    <mergeCell ref="D1:T1"/>
    <mergeCell ref="Y1:Z1"/>
    <mergeCell ref="D2:T2"/>
    <mergeCell ref="Y2:Z2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E00-000000000000}">
      <formula1>NOT(ISBLANK($Y$7))</formula1>
    </dataValidation>
  </dataValidations>
  <pageMargins left="0.25" right="0.25" top="0.75" bottom="0.75" header="0.3" footer="0.3"/>
  <pageSetup paperSize="9" scale="58" fitToHeight="2" orientation="landscape" r:id="rId1"/>
  <rowBreaks count="1" manualBreakCount="1">
    <brk id="21" max="25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15">
    <pageSetUpPr fitToPage="1"/>
  </sheetPr>
  <dimension ref="A1:AS62"/>
  <sheetViews>
    <sheetView view="pageBreakPreview" zoomScale="60" zoomScalePageLayoutView="55" workbookViewId="0">
      <selection activeCell="A2" sqref="A2:A61"/>
    </sheetView>
  </sheetViews>
  <sheetFormatPr baseColWidth="10" defaultColWidth="13.28515625" defaultRowHeight="15" x14ac:dyDescent="0.25"/>
  <cols>
    <col min="1" max="1" width="28.42578125" bestFit="1" customWidth="1"/>
    <col min="2" max="2" width="20.5703125" bestFit="1" customWidth="1"/>
    <col min="9" max="9" width="10.85546875" style="1" customWidth="1"/>
    <col min="10" max="10" width="9" style="1" customWidth="1"/>
    <col min="21" max="21" width="13.28515625" style="1"/>
    <col min="22" max="22" width="9.42578125" style="1" customWidth="1"/>
  </cols>
  <sheetData>
    <row r="1" spans="1:23" s="13" customFormat="1" ht="21" x14ac:dyDescent="0.35">
      <c r="A1" s="14"/>
      <c r="B1" s="14"/>
      <c r="C1" s="15">
        <v>1</v>
      </c>
      <c r="D1" s="15">
        <v>2</v>
      </c>
      <c r="E1" s="16">
        <v>3</v>
      </c>
      <c r="F1" s="15">
        <v>4</v>
      </c>
      <c r="G1" s="15">
        <v>5</v>
      </c>
      <c r="H1" s="15">
        <v>6</v>
      </c>
      <c r="I1" s="15"/>
      <c r="J1" s="15"/>
      <c r="K1" s="15"/>
      <c r="L1" s="15">
        <v>7</v>
      </c>
      <c r="M1" s="15">
        <v>8</v>
      </c>
      <c r="N1" s="15">
        <v>9</v>
      </c>
      <c r="O1" s="15">
        <v>10</v>
      </c>
      <c r="P1" s="15">
        <v>11</v>
      </c>
      <c r="Q1" s="15">
        <v>12</v>
      </c>
      <c r="R1" s="15"/>
      <c r="S1" s="15"/>
      <c r="T1" s="15"/>
      <c r="U1" s="15"/>
      <c r="V1" s="15"/>
      <c r="W1" s="15"/>
    </row>
    <row r="2" spans="1:23" ht="20.25" customHeight="1" x14ac:dyDescent="0.35">
      <c r="A2" s="106" t="s">
        <v>134</v>
      </c>
      <c r="B2" s="92" t="str">
        <f>VLOOKUP(A2,'Wettkampf 1'!$B$16:$C$75,2,FALSE)</f>
        <v>Lähden Jugend I</v>
      </c>
      <c r="C2" s="9">
        <f>VLOOKUP(A2,'Wettkampf 1'!$B$16:$D$75,3,FALSE)</f>
        <v>375.8</v>
      </c>
      <c r="D2" s="9">
        <f>VLOOKUP($A2,'2'!$B$16:$D$75,3,FALSE)</f>
        <v>0</v>
      </c>
      <c r="E2" s="9">
        <f>VLOOKUP($A2,'3'!$B$10:$D$75,3,FALSE)</f>
        <v>0</v>
      </c>
      <c r="F2" s="9">
        <f>VLOOKUP($A2,'4'!$B$10:$D$75,3,FALSE)</f>
        <v>0</v>
      </c>
      <c r="G2" s="9">
        <f>VLOOKUP($A2,'5'!$B$10:$D$75,3,FALSE)</f>
        <v>0</v>
      </c>
      <c r="H2" s="9">
        <f>VLOOKUP($A2,'6'!$B$10:$D$75,3,FALSE)</f>
        <v>0</v>
      </c>
      <c r="I2" s="9">
        <f t="shared" ref="I2:I33" si="0">IF(J2 &gt; 0,K2/J2,0)</f>
        <v>375.8</v>
      </c>
      <c r="J2" s="9">
        <f>VLOOKUP(A2,Formelhilfe!$A$15:$H$74,8,FALSE)</f>
        <v>1</v>
      </c>
      <c r="K2" s="10">
        <f t="shared" ref="K2:K33" si="1">SUM(C2:H2)</f>
        <v>375.8</v>
      </c>
      <c r="L2" s="9">
        <f>VLOOKUP($A2,'7'!$B$10:$D$75,3,FALSE)</f>
        <v>0</v>
      </c>
      <c r="M2" s="9">
        <f>VLOOKUP($A2,'8'!$B$10:$D$75,3,FALSE)</f>
        <v>0</v>
      </c>
      <c r="N2" s="9">
        <f>VLOOKUP($A2,'9'!$B$10:$D$75,3,FALSE)</f>
        <v>0</v>
      </c>
      <c r="O2" s="9">
        <f>VLOOKUP($A2,'10'!$B$10:$D$75,3,FALSE)</f>
        <v>0</v>
      </c>
      <c r="P2" s="9">
        <f>VLOOKUP($A2,'11'!$B$10:$D$75,3,FALSE)</f>
        <v>0</v>
      </c>
      <c r="Q2" s="9">
        <f>VLOOKUP($A2,'12'!$B$10:$D$75,3,FALSE)</f>
        <v>0</v>
      </c>
      <c r="R2" s="10">
        <f t="shared" ref="R2:R33" si="2">IF(S2 &gt;0,T2/S2,0)</f>
        <v>0</v>
      </c>
      <c r="S2" s="9">
        <f>VLOOKUP(A2,Formelhilfe!$A$15:$O$74,15,FALSE)</f>
        <v>0</v>
      </c>
      <c r="T2" s="10">
        <f t="shared" ref="T2:T33" si="3">SUM(L2:Q2)</f>
        <v>0</v>
      </c>
      <c r="U2" s="10">
        <f t="shared" ref="U2:U33" si="4">IF(V2&gt;0,W2/V2,0)</f>
        <v>375.8</v>
      </c>
      <c r="V2" s="9">
        <f>VLOOKUP(A2,Formelhilfe!$A$15:$P$74,16,FALSE)</f>
        <v>1</v>
      </c>
      <c r="W2" s="11">
        <f t="shared" ref="W2:W33" si="5">SUM(C2:H2,L2:Q2)</f>
        <v>375.8</v>
      </c>
    </row>
    <row r="3" spans="1:23" ht="20.25" customHeight="1" x14ac:dyDescent="0.35">
      <c r="A3" s="106" t="s">
        <v>135</v>
      </c>
      <c r="B3" s="92" t="str">
        <f>VLOOKUP(A3,'Wettkampf 1'!$B$16:$C$75,2,FALSE)</f>
        <v>Lähden Jugend I</v>
      </c>
      <c r="C3" s="9">
        <f>VLOOKUP(A3,'Wettkampf 1'!$B$16:$D$75,3,FALSE)</f>
        <v>356.9</v>
      </c>
      <c r="D3" s="9">
        <f>VLOOKUP($A3,'2'!$B$16:$D$75,3,FALSE)</f>
        <v>0</v>
      </c>
      <c r="E3" s="9">
        <f>VLOOKUP($A3,'3'!$B$10:$D$75,3,FALSE)</f>
        <v>0</v>
      </c>
      <c r="F3" s="9">
        <f>VLOOKUP($A3,'4'!$B$10:$D$75,3,FALSE)</f>
        <v>0</v>
      </c>
      <c r="G3" s="9">
        <f>VLOOKUP($A3,'5'!$B$10:$D$75,3,FALSE)</f>
        <v>0</v>
      </c>
      <c r="H3" s="9">
        <f>VLOOKUP($A3,'6'!$B$10:$D$75,3,FALSE)</f>
        <v>0</v>
      </c>
      <c r="I3" s="9">
        <f t="shared" si="0"/>
        <v>356.9</v>
      </c>
      <c r="J3" s="9">
        <f>VLOOKUP(A3,Formelhilfe!$A$15:$H$74,8,FALSE)</f>
        <v>1</v>
      </c>
      <c r="K3" s="10">
        <f t="shared" si="1"/>
        <v>356.9</v>
      </c>
      <c r="L3" s="9">
        <f>VLOOKUP($A3,'7'!$B$10:$D$75,3,FALSE)</f>
        <v>0</v>
      </c>
      <c r="M3" s="9">
        <f>VLOOKUP($A3,'8'!$B$10:$D$75,3,FALSE)</f>
        <v>0</v>
      </c>
      <c r="N3" s="9">
        <f>VLOOKUP($A3,'9'!$B$10:$D$75,3,FALSE)</f>
        <v>0</v>
      </c>
      <c r="O3" s="9">
        <f>VLOOKUP($A3,'10'!$B$10:$D$75,3,FALSE)</f>
        <v>0</v>
      </c>
      <c r="P3" s="9">
        <f>VLOOKUP($A3,'11'!$B$10:$D$75,3,FALSE)</f>
        <v>0</v>
      </c>
      <c r="Q3" s="9">
        <f>VLOOKUP($A3,'12'!$B$10:$D$75,3,FALSE)</f>
        <v>0</v>
      </c>
      <c r="R3" s="10">
        <f t="shared" si="2"/>
        <v>0</v>
      </c>
      <c r="S3" s="9">
        <f>VLOOKUP(A3,Formelhilfe!$A$15:$O$74,15,FALSE)</f>
        <v>0</v>
      </c>
      <c r="T3" s="10">
        <f t="shared" si="3"/>
        <v>0</v>
      </c>
      <c r="U3" s="10">
        <f t="shared" si="4"/>
        <v>356.9</v>
      </c>
      <c r="V3" s="9">
        <f>VLOOKUP(A3,Formelhilfe!$A$15:$P$74,16,FALSE)</f>
        <v>1</v>
      </c>
      <c r="W3" s="11">
        <f t="shared" si="5"/>
        <v>356.9</v>
      </c>
    </row>
    <row r="4" spans="1:23" ht="20.25" customHeight="1" x14ac:dyDescent="0.35">
      <c r="A4" s="106" t="s">
        <v>143</v>
      </c>
      <c r="B4" s="92" t="str">
        <f>VLOOKUP(A4,'Wettkampf 1'!$B$16:$C$75,2,FALSE)</f>
        <v>Börgerwald</v>
      </c>
      <c r="C4" s="9">
        <f>VLOOKUP(A4,'Wettkampf 1'!$B$16:$D$75,3,FALSE)</f>
        <v>353</v>
      </c>
      <c r="D4" s="9">
        <f>VLOOKUP($A4,'2'!$B$16:$D$75,3,FALSE)</f>
        <v>0</v>
      </c>
      <c r="E4" s="9">
        <f>VLOOKUP($A4,'3'!$B$10:$D$75,3,FALSE)</f>
        <v>0</v>
      </c>
      <c r="F4" s="9">
        <f>VLOOKUP($A4,'4'!$B$10:$D$75,3,FALSE)</f>
        <v>0</v>
      </c>
      <c r="G4" s="9">
        <f>VLOOKUP($A4,'5'!$B$10:$D$75,3,FALSE)</f>
        <v>0</v>
      </c>
      <c r="H4" s="9">
        <f>VLOOKUP($A4,'6'!$B$10:$D$75,3,FALSE)</f>
        <v>0</v>
      </c>
      <c r="I4" s="9">
        <f t="shared" si="0"/>
        <v>353</v>
      </c>
      <c r="J4" s="9">
        <f>VLOOKUP(A4,Formelhilfe!$A$15:$H$74,8,FALSE)</f>
        <v>1</v>
      </c>
      <c r="K4" s="10">
        <f t="shared" si="1"/>
        <v>353</v>
      </c>
      <c r="L4" s="9">
        <f>VLOOKUP($A4,'7'!$B$10:$D$75,3,FALSE)</f>
        <v>0</v>
      </c>
      <c r="M4" s="9">
        <f>VLOOKUP($A4,'8'!$B$10:$D$75,3,FALSE)</f>
        <v>0</v>
      </c>
      <c r="N4" s="9">
        <f>VLOOKUP($A4,'9'!$B$10:$D$75,3,FALSE)</f>
        <v>0</v>
      </c>
      <c r="O4" s="9">
        <f>VLOOKUP($A4,'10'!$B$10:$D$75,3,FALSE)</f>
        <v>0</v>
      </c>
      <c r="P4" s="9">
        <f>VLOOKUP($A4,'11'!$B$10:$D$75,3,FALSE)</f>
        <v>0</v>
      </c>
      <c r="Q4" s="9">
        <f>VLOOKUP($A4,'12'!$B$10:$D$75,3,FALSE)</f>
        <v>0</v>
      </c>
      <c r="R4" s="10">
        <f t="shared" si="2"/>
        <v>0</v>
      </c>
      <c r="S4" s="9">
        <f>VLOOKUP(A4,Formelhilfe!$A$15:$O$74,15,FALSE)</f>
        <v>0</v>
      </c>
      <c r="T4" s="10">
        <f t="shared" si="3"/>
        <v>0</v>
      </c>
      <c r="U4" s="10">
        <f t="shared" si="4"/>
        <v>353</v>
      </c>
      <c r="V4" s="9">
        <f>VLOOKUP(A4,Formelhilfe!$A$15:$P$74,16,FALSE)</f>
        <v>1</v>
      </c>
      <c r="W4" s="11">
        <f t="shared" si="5"/>
        <v>353</v>
      </c>
    </row>
    <row r="5" spans="1:23" ht="20.25" customHeight="1" x14ac:dyDescent="0.35">
      <c r="A5" s="106" t="s">
        <v>144</v>
      </c>
      <c r="B5" s="92" t="str">
        <f>VLOOKUP(A5,'Wettkampf 1'!$B$16:$C$75,2,FALSE)</f>
        <v>Börgermoor</v>
      </c>
      <c r="C5" s="9">
        <f>VLOOKUP(A5,'Wettkampf 1'!$B$16:$D$75,3,FALSE)</f>
        <v>352.7</v>
      </c>
      <c r="D5" s="9">
        <f>VLOOKUP($A5,'2'!$B$16:$D$75,3,FALSE)</f>
        <v>0</v>
      </c>
      <c r="E5" s="9">
        <f>VLOOKUP($A5,'3'!$B$10:$D$75,3,FALSE)</f>
        <v>0</v>
      </c>
      <c r="F5" s="9">
        <f>VLOOKUP($A5,'4'!$B$10:$D$75,3,FALSE)</f>
        <v>0</v>
      </c>
      <c r="G5" s="9">
        <f>VLOOKUP($A5,'5'!$B$10:$D$75,3,FALSE)</f>
        <v>0</v>
      </c>
      <c r="H5" s="9">
        <f>VLOOKUP($A5,'6'!$B$10:$D$75,3,FALSE)</f>
        <v>0</v>
      </c>
      <c r="I5" s="9">
        <f t="shared" si="0"/>
        <v>352.7</v>
      </c>
      <c r="J5" s="9">
        <f>VLOOKUP(A5,Formelhilfe!$A$15:$H$74,8,FALSE)</f>
        <v>1</v>
      </c>
      <c r="K5" s="10">
        <f t="shared" si="1"/>
        <v>352.7</v>
      </c>
      <c r="L5" s="9">
        <f>VLOOKUP($A5,'7'!$B$10:$D$75,3,FALSE)</f>
        <v>0</v>
      </c>
      <c r="M5" s="9">
        <f>VLOOKUP($A5,'8'!$B$10:$D$75,3,FALSE)</f>
        <v>0</v>
      </c>
      <c r="N5" s="9">
        <f>VLOOKUP($A5,'9'!$B$10:$D$75,3,FALSE)</f>
        <v>0</v>
      </c>
      <c r="O5" s="9">
        <f>VLOOKUP($A5,'10'!$B$10:$D$75,3,FALSE)</f>
        <v>0</v>
      </c>
      <c r="P5" s="9">
        <f>VLOOKUP($A5,'11'!$B$10:$D$75,3,FALSE)</f>
        <v>0</v>
      </c>
      <c r="Q5" s="9">
        <f>VLOOKUP($A5,'12'!$B$10:$D$75,3,FALSE)</f>
        <v>0</v>
      </c>
      <c r="R5" s="10">
        <f t="shared" si="2"/>
        <v>0</v>
      </c>
      <c r="S5" s="9">
        <f>VLOOKUP(A5,Formelhilfe!$A$15:$O$74,15,FALSE)</f>
        <v>0</v>
      </c>
      <c r="T5" s="10">
        <f t="shared" si="3"/>
        <v>0</v>
      </c>
      <c r="U5" s="10">
        <f t="shared" si="4"/>
        <v>352.7</v>
      </c>
      <c r="V5" s="9">
        <f>VLOOKUP(A5,Formelhilfe!$A$15:$P$74,16,FALSE)</f>
        <v>1</v>
      </c>
      <c r="W5" s="11">
        <f t="shared" si="5"/>
        <v>352.7</v>
      </c>
    </row>
    <row r="6" spans="1:23" ht="20.25" customHeight="1" x14ac:dyDescent="0.35">
      <c r="A6" s="106" t="s">
        <v>146</v>
      </c>
      <c r="B6" s="92" t="str">
        <f>VLOOKUP(A6,'Wettkampf 1'!$B$16:$C$75,2,FALSE)</f>
        <v>Lähden Jugend I</v>
      </c>
      <c r="C6" s="9">
        <f>VLOOKUP(A6,'Wettkampf 1'!$B$16:$D$75,3,FALSE)</f>
        <v>327.10000000000002</v>
      </c>
      <c r="D6" s="9">
        <f>VLOOKUP($A6,'2'!$B$16:$D$75,3,FALSE)</f>
        <v>0</v>
      </c>
      <c r="E6" s="9">
        <f>VLOOKUP($A6,'3'!$B$10:$D$75,3,FALSE)</f>
        <v>0</v>
      </c>
      <c r="F6" s="9">
        <f>VLOOKUP($A6,'4'!$B$10:$D$75,3,FALSE)</f>
        <v>0</v>
      </c>
      <c r="G6" s="9">
        <f>VLOOKUP($A6,'5'!$B$10:$D$75,3,FALSE)</f>
        <v>0</v>
      </c>
      <c r="H6" s="9">
        <f>VLOOKUP($A6,'6'!$B$10:$D$75,3,FALSE)</f>
        <v>0</v>
      </c>
      <c r="I6" s="9">
        <f t="shared" si="0"/>
        <v>327.10000000000002</v>
      </c>
      <c r="J6" s="9">
        <f>VLOOKUP(A6,Formelhilfe!$A$15:$H$74,8,FALSE)</f>
        <v>1</v>
      </c>
      <c r="K6" s="10">
        <f t="shared" si="1"/>
        <v>327.10000000000002</v>
      </c>
      <c r="L6" s="9">
        <f>VLOOKUP($A6,'7'!$B$10:$D$75,3,FALSE)</f>
        <v>0</v>
      </c>
      <c r="M6" s="9">
        <f>VLOOKUP($A6,'8'!$B$10:$D$75,3,FALSE)</f>
        <v>0</v>
      </c>
      <c r="N6" s="9">
        <f>VLOOKUP($A6,'9'!$B$10:$D$75,3,FALSE)</f>
        <v>0</v>
      </c>
      <c r="O6" s="9">
        <f>VLOOKUP($A6,'10'!$B$10:$D$75,3,FALSE)</f>
        <v>0</v>
      </c>
      <c r="P6" s="9">
        <f>VLOOKUP($A6,'11'!$B$10:$D$75,3,FALSE)</f>
        <v>0</v>
      </c>
      <c r="Q6" s="9">
        <f>VLOOKUP($A6,'12'!$B$10:$D$75,3,FALSE)</f>
        <v>0</v>
      </c>
      <c r="R6" s="10">
        <f t="shared" si="2"/>
        <v>0</v>
      </c>
      <c r="S6" s="9">
        <f>VLOOKUP(A6,Formelhilfe!$A$15:$O$74,15,FALSE)</f>
        <v>0</v>
      </c>
      <c r="T6" s="10">
        <f t="shared" si="3"/>
        <v>0</v>
      </c>
      <c r="U6" s="10">
        <f t="shared" si="4"/>
        <v>327.10000000000002</v>
      </c>
      <c r="V6" s="9">
        <f>VLOOKUP(A6,Formelhilfe!$A$15:$P$74,16,FALSE)</f>
        <v>1</v>
      </c>
      <c r="W6" s="11">
        <f t="shared" si="5"/>
        <v>327.10000000000002</v>
      </c>
    </row>
    <row r="7" spans="1:23" ht="20.25" customHeight="1" x14ac:dyDescent="0.35">
      <c r="A7" s="106" t="s">
        <v>142</v>
      </c>
      <c r="B7" s="92" t="str">
        <f>VLOOKUP(A7,'Wettkampf 1'!$B$16:$C$75,2,FALSE)</f>
        <v>Börgerwald</v>
      </c>
      <c r="C7" s="9">
        <f>VLOOKUP(A7,'Wettkampf 1'!$B$16:$D$75,3,FALSE)</f>
        <v>321</v>
      </c>
      <c r="D7" s="9">
        <f>VLOOKUP($A7,'2'!$B$16:$D$75,3,FALSE)</f>
        <v>0</v>
      </c>
      <c r="E7" s="9">
        <f>VLOOKUP($A7,'3'!$B$10:$D$75,3,FALSE)</f>
        <v>0</v>
      </c>
      <c r="F7" s="9">
        <f>VLOOKUP($A7,'4'!$B$10:$D$75,3,FALSE)</f>
        <v>0</v>
      </c>
      <c r="G7" s="9">
        <f>VLOOKUP($A7,'5'!$B$10:$D$75,3,FALSE)</f>
        <v>0</v>
      </c>
      <c r="H7" s="9">
        <f>VLOOKUP($A7,'6'!$B$10:$D$75,3,FALSE)</f>
        <v>0</v>
      </c>
      <c r="I7" s="9">
        <f t="shared" si="0"/>
        <v>321</v>
      </c>
      <c r="J7" s="9">
        <f>VLOOKUP(A7,Formelhilfe!$A$15:$H$74,8,FALSE)</f>
        <v>1</v>
      </c>
      <c r="K7" s="10">
        <f t="shared" si="1"/>
        <v>321</v>
      </c>
      <c r="L7" s="9">
        <f>VLOOKUP($A7,'7'!$B$10:$D$75,3,FALSE)</f>
        <v>0</v>
      </c>
      <c r="M7" s="9">
        <f>VLOOKUP($A7,'8'!$B$10:$D$75,3,FALSE)</f>
        <v>0</v>
      </c>
      <c r="N7" s="9">
        <f>VLOOKUP($A7,'9'!$B$10:$D$75,3,FALSE)</f>
        <v>0</v>
      </c>
      <c r="O7" s="9">
        <f>VLOOKUP($A7,'10'!$B$10:$D$75,3,FALSE)</f>
        <v>0</v>
      </c>
      <c r="P7" s="9">
        <f>VLOOKUP($A7,'11'!$B$10:$D$75,3,FALSE)</f>
        <v>0</v>
      </c>
      <c r="Q7" s="9">
        <f>VLOOKUP($A7,'12'!$B$10:$D$75,3,FALSE)</f>
        <v>0</v>
      </c>
      <c r="R7" s="10">
        <f t="shared" si="2"/>
        <v>0</v>
      </c>
      <c r="S7" s="9">
        <f>VLOOKUP(A7,Formelhilfe!$A$15:$O$74,15,FALSE)</f>
        <v>0</v>
      </c>
      <c r="T7" s="10">
        <f t="shared" si="3"/>
        <v>0</v>
      </c>
      <c r="U7" s="10">
        <f t="shared" si="4"/>
        <v>321</v>
      </c>
      <c r="V7" s="9">
        <f>VLOOKUP(A7,Formelhilfe!$A$15:$P$74,16,FALSE)</f>
        <v>1</v>
      </c>
      <c r="W7" s="11">
        <f t="shared" si="5"/>
        <v>321</v>
      </c>
    </row>
    <row r="8" spans="1:23" ht="20.25" customHeight="1" x14ac:dyDescent="0.35">
      <c r="A8" s="106" t="s">
        <v>151</v>
      </c>
      <c r="B8" s="92" t="str">
        <f>VLOOKUP(A8,'Wettkampf 1'!$B$16:$C$75,2,FALSE)</f>
        <v>Lahn</v>
      </c>
      <c r="C8" s="9">
        <f>VLOOKUP(A8,'Wettkampf 1'!$B$16:$D$75,3,FALSE)</f>
        <v>305</v>
      </c>
      <c r="D8" s="9">
        <f>VLOOKUP($A8,'2'!$B$16:$D$75,3,FALSE)</f>
        <v>0</v>
      </c>
      <c r="E8" s="9">
        <f>VLOOKUP($A8,'3'!$B$10:$D$75,3,FALSE)</f>
        <v>0</v>
      </c>
      <c r="F8" s="9">
        <f>VLOOKUP($A8,'4'!$B$10:$D$75,3,FALSE)</f>
        <v>0</v>
      </c>
      <c r="G8" s="9">
        <f>VLOOKUP($A8,'5'!$B$10:$D$75,3,FALSE)</f>
        <v>0</v>
      </c>
      <c r="H8" s="9">
        <f>VLOOKUP($A8,'6'!$B$10:$D$75,3,FALSE)</f>
        <v>0</v>
      </c>
      <c r="I8" s="9">
        <f t="shared" si="0"/>
        <v>305</v>
      </c>
      <c r="J8" s="9">
        <f>VLOOKUP(A8,Formelhilfe!$A$15:$H$74,8,FALSE)</f>
        <v>1</v>
      </c>
      <c r="K8" s="10">
        <f t="shared" si="1"/>
        <v>305</v>
      </c>
      <c r="L8" s="9">
        <f>VLOOKUP($A8,'7'!$B$10:$D$75,3,FALSE)</f>
        <v>0</v>
      </c>
      <c r="M8" s="9">
        <f>VLOOKUP($A8,'8'!$B$10:$D$75,3,FALSE)</f>
        <v>0</v>
      </c>
      <c r="N8" s="9">
        <f>VLOOKUP($A8,'9'!$B$10:$D$75,3,FALSE)</f>
        <v>0</v>
      </c>
      <c r="O8" s="9">
        <f>VLOOKUP($A8,'10'!$B$10:$D$75,3,FALSE)</f>
        <v>0</v>
      </c>
      <c r="P8" s="9">
        <f>VLOOKUP($A8,'11'!$B$10:$D$75,3,FALSE)</f>
        <v>0</v>
      </c>
      <c r="Q8" s="9">
        <f>VLOOKUP($A8,'12'!$B$10:$D$75,3,FALSE)</f>
        <v>0</v>
      </c>
      <c r="R8" s="10">
        <f t="shared" si="2"/>
        <v>0</v>
      </c>
      <c r="S8" s="9">
        <f>VLOOKUP(A8,Formelhilfe!$A$15:$O$74,15,FALSE)</f>
        <v>0</v>
      </c>
      <c r="T8" s="10">
        <f t="shared" si="3"/>
        <v>0</v>
      </c>
      <c r="U8" s="10">
        <f t="shared" si="4"/>
        <v>305</v>
      </c>
      <c r="V8" s="9">
        <f>VLOOKUP(A8,Formelhilfe!$A$15:$P$74,16,FALSE)</f>
        <v>1</v>
      </c>
      <c r="W8" s="11">
        <f t="shared" si="5"/>
        <v>305</v>
      </c>
    </row>
    <row r="9" spans="1:23" ht="20.25" customHeight="1" x14ac:dyDescent="0.35">
      <c r="A9" s="106" t="s">
        <v>147</v>
      </c>
      <c r="B9" s="92" t="str">
        <f>VLOOKUP(A9,'Wettkampf 1'!$B$16:$C$75,2,FALSE)</f>
        <v>Börgermoor</v>
      </c>
      <c r="C9" s="9">
        <f>VLOOKUP(A9,'Wettkampf 1'!$B$16:$D$75,3,FALSE)</f>
        <v>304.7</v>
      </c>
      <c r="D9" s="9">
        <f>VLOOKUP($A9,'2'!$B$16:$D$75,3,FALSE)</f>
        <v>0</v>
      </c>
      <c r="E9" s="9">
        <f>VLOOKUP($A9,'3'!$B$10:$D$75,3,FALSE)</f>
        <v>0</v>
      </c>
      <c r="F9" s="9">
        <f>VLOOKUP($A9,'4'!$B$10:$D$75,3,FALSE)</f>
        <v>0</v>
      </c>
      <c r="G9" s="9">
        <f>VLOOKUP($A9,'5'!$B$10:$D$75,3,FALSE)</f>
        <v>0</v>
      </c>
      <c r="H9" s="9">
        <f>VLOOKUP($A9,'6'!$B$10:$D$75,3,FALSE)</f>
        <v>0</v>
      </c>
      <c r="I9" s="9">
        <f t="shared" si="0"/>
        <v>304.7</v>
      </c>
      <c r="J9" s="9">
        <f>VLOOKUP(A9,Formelhilfe!$A$15:$H$74,8,FALSE)</f>
        <v>1</v>
      </c>
      <c r="K9" s="10">
        <f t="shared" si="1"/>
        <v>304.7</v>
      </c>
      <c r="L9" s="9">
        <f>VLOOKUP($A9,'7'!$B$10:$D$75,3,FALSE)</f>
        <v>0</v>
      </c>
      <c r="M9" s="9">
        <f>VLOOKUP($A9,'8'!$B$10:$D$75,3,FALSE)</f>
        <v>0</v>
      </c>
      <c r="N9" s="9">
        <f>VLOOKUP($A9,'9'!$B$10:$D$75,3,FALSE)</f>
        <v>0</v>
      </c>
      <c r="O9" s="9">
        <f>VLOOKUP($A9,'10'!$B$10:$D$75,3,FALSE)</f>
        <v>0</v>
      </c>
      <c r="P9" s="9">
        <f>VLOOKUP($A9,'11'!$B$10:$D$75,3,FALSE)</f>
        <v>0</v>
      </c>
      <c r="Q9" s="9">
        <f>VLOOKUP($A9,'12'!$B$10:$D$75,3,FALSE)</f>
        <v>0</v>
      </c>
      <c r="R9" s="10">
        <f t="shared" si="2"/>
        <v>0</v>
      </c>
      <c r="S9" s="9">
        <f>VLOOKUP(A9,Formelhilfe!$A$15:$O$74,15,FALSE)</f>
        <v>0</v>
      </c>
      <c r="T9" s="10">
        <f t="shared" si="3"/>
        <v>0</v>
      </c>
      <c r="U9" s="10">
        <f t="shared" si="4"/>
        <v>304.7</v>
      </c>
      <c r="V9" s="9">
        <f>VLOOKUP(A9,Formelhilfe!$A$15:$P$74,16,FALSE)</f>
        <v>1</v>
      </c>
      <c r="W9" s="11">
        <f t="shared" si="5"/>
        <v>304.7</v>
      </c>
    </row>
    <row r="10" spans="1:23" ht="20.25" customHeight="1" x14ac:dyDescent="0.35">
      <c r="A10" s="106" t="s">
        <v>136</v>
      </c>
      <c r="B10" s="92" t="str">
        <f>VLOOKUP(A10,'Wettkampf 1'!$B$16:$C$75,2,FALSE)</f>
        <v>Lähden Jugend I</v>
      </c>
      <c r="C10" s="9">
        <f>VLOOKUP(A10,'Wettkampf 1'!$B$16:$D$75,3,FALSE)</f>
        <v>301.60000000000002</v>
      </c>
      <c r="D10" s="9">
        <f>VLOOKUP($A10,'2'!$B$16:$D$75,3,FALSE)</f>
        <v>0</v>
      </c>
      <c r="E10" s="9">
        <f>VLOOKUP($A10,'3'!$B$10:$D$75,3,FALSE)</f>
        <v>0</v>
      </c>
      <c r="F10" s="9">
        <f>VLOOKUP($A10,'4'!$B$10:$D$75,3,FALSE)</f>
        <v>0</v>
      </c>
      <c r="G10" s="9">
        <f>VLOOKUP($A10,'5'!$B$10:$D$75,3,FALSE)</f>
        <v>0</v>
      </c>
      <c r="H10" s="9">
        <f>VLOOKUP($A10,'6'!$B$10:$D$75,3,FALSE)</f>
        <v>0</v>
      </c>
      <c r="I10" s="9">
        <f t="shared" si="0"/>
        <v>301.60000000000002</v>
      </c>
      <c r="J10" s="9">
        <f>VLOOKUP(A10,Formelhilfe!$A$15:$H$74,8,FALSE)</f>
        <v>1</v>
      </c>
      <c r="K10" s="10">
        <f t="shared" si="1"/>
        <v>301.60000000000002</v>
      </c>
      <c r="L10" s="9">
        <f>VLOOKUP($A10,'7'!$B$10:$D$75,3,FALSE)</f>
        <v>0</v>
      </c>
      <c r="M10" s="9">
        <f>VLOOKUP($A10,'8'!$B$10:$D$75,3,FALSE)</f>
        <v>0</v>
      </c>
      <c r="N10" s="9">
        <f>VLOOKUP($A10,'9'!$B$10:$D$75,3,FALSE)</f>
        <v>0</v>
      </c>
      <c r="O10" s="9">
        <f>VLOOKUP($A10,'10'!$B$10:$D$75,3,FALSE)</f>
        <v>0</v>
      </c>
      <c r="P10" s="9">
        <f>VLOOKUP($A10,'11'!$B$10:$D$75,3,FALSE)</f>
        <v>0</v>
      </c>
      <c r="Q10" s="9">
        <f>VLOOKUP($A10,'12'!$B$10:$D$75,3,FALSE)</f>
        <v>0</v>
      </c>
      <c r="R10" s="10">
        <f t="shared" si="2"/>
        <v>0</v>
      </c>
      <c r="S10" s="9">
        <f>VLOOKUP(A10,Formelhilfe!$A$15:$O$74,15,FALSE)</f>
        <v>0</v>
      </c>
      <c r="T10" s="10">
        <f t="shared" si="3"/>
        <v>0</v>
      </c>
      <c r="U10" s="10">
        <f t="shared" si="4"/>
        <v>301.60000000000002</v>
      </c>
      <c r="V10" s="9">
        <f>VLOOKUP(A10,Formelhilfe!$A$15:$P$74,16,FALSE)</f>
        <v>1</v>
      </c>
      <c r="W10" s="11">
        <f t="shared" si="5"/>
        <v>301.60000000000002</v>
      </c>
    </row>
    <row r="11" spans="1:23" ht="20.25" customHeight="1" x14ac:dyDescent="0.35">
      <c r="A11" s="106" t="s">
        <v>145</v>
      </c>
      <c r="B11" s="92" t="str">
        <f>VLOOKUP(A11,'Wettkampf 1'!$B$16:$C$75,2,FALSE)</f>
        <v>Börgermoor</v>
      </c>
      <c r="C11" s="9">
        <f>VLOOKUP(A11,'Wettkampf 1'!$B$16:$D$75,3,FALSE)</f>
        <v>298.10000000000002</v>
      </c>
      <c r="D11" s="9">
        <f>VLOOKUP($A11,'2'!$B$16:$D$75,3,FALSE)</f>
        <v>0</v>
      </c>
      <c r="E11" s="9">
        <f>VLOOKUP($A11,'3'!$B$10:$D$75,3,FALSE)</f>
        <v>0</v>
      </c>
      <c r="F11" s="9">
        <f>VLOOKUP($A11,'4'!$B$10:$D$75,3,FALSE)</f>
        <v>0</v>
      </c>
      <c r="G11" s="9">
        <f>VLOOKUP($A11,'5'!$B$10:$D$75,3,FALSE)</f>
        <v>0</v>
      </c>
      <c r="H11" s="9">
        <f>VLOOKUP($A11,'6'!$B$10:$D$75,3,FALSE)</f>
        <v>0</v>
      </c>
      <c r="I11" s="9">
        <f t="shared" si="0"/>
        <v>298.10000000000002</v>
      </c>
      <c r="J11" s="9">
        <f>VLOOKUP(A11,Formelhilfe!$A$15:$H$74,8,FALSE)</f>
        <v>1</v>
      </c>
      <c r="K11" s="10">
        <f t="shared" si="1"/>
        <v>298.10000000000002</v>
      </c>
      <c r="L11" s="9">
        <f>VLOOKUP($A11,'7'!$B$10:$D$75,3,FALSE)</f>
        <v>0</v>
      </c>
      <c r="M11" s="9">
        <f>VLOOKUP($A11,'8'!$B$10:$D$75,3,FALSE)</f>
        <v>0</v>
      </c>
      <c r="N11" s="9">
        <f>VLOOKUP($A11,'9'!$B$10:$D$75,3,FALSE)</f>
        <v>0</v>
      </c>
      <c r="O11" s="9">
        <f>VLOOKUP($A11,'10'!$B$10:$D$75,3,FALSE)</f>
        <v>0</v>
      </c>
      <c r="P11" s="9">
        <f>VLOOKUP($A11,'11'!$B$10:$D$75,3,FALSE)</f>
        <v>0</v>
      </c>
      <c r="Q11" s="9">
        <f>VLOOKUP($A11,'12'!$B$10:$D$75,3,FALSE)</f>
        <v>0</v>
      </c>
      <c r="R11" s="10">
        <f t="shared" si="2"/>
        <v>0</v>
      </c>
      <c r="S11" s="9">
        <f>VLOOKUP(A11,Formelhilfe!$A$15:$O$74,15,FALSE)</f>
        <v>0</v>
      </c>
      <c r="T11" s="10">
        <f t="shared" si="3"/>
        <v>0</v>
      </c>
      <c r="U11" s="10">
        <f t="shared" si="4"/>
        <v>298.10000000000002</v>
      </c>
      <c r="V11" s="9">
        <f>VLOOKUP(A11,Formelhilfe!$A$15:$P$74,16,FALSE)</f>
        <v>1</v>
      </c>
      <c r="W11" s="11">
        <f t="shared" si="5"/>
        <v>298.10000000000002</v>
      </c>
    </row>
    <row r="12" spans="1:23" ht="20.25" customHeight="1" x14ac:dyDescent="0.35">
      <c r="A12" s="106" t="s">
        <v>148</v>
      </c>
      <c r="B12" s="92" t="str">
        <f>VLOOKUP(A12,'Wettkampf 1'!$B$16:$C$75,2,FALSE)</f>
        <v>Spahnharrenstätte</v>
      </c>
      <c r="C12" s="9">
        <f>VLOOKUP(A12,'Wettkampf 1'!$B$16:$D$75,3,FALSE)</f>
        <v>295.5</v>
      </c>
      <c r="D12" s="9">
        <f>VLOOKUP($A12,'2'!$B$16:$D$75,3,FALSE)</f>
        <v>0</v>
      </c>
      <c r="E12" s="9">
        <f>VLOOKUP($A12,'3'!$B$10:$D$75,3,FALSE)</f>
        <v>0</v>
      </c>
      <c r="F12" s="9">
        <f>VLOOKUP($A12,'4'!$B$10:$D$75,3,FALSE)</f>
        <v>0</v>
      </c>
      <c r="G12" s="9">
        <f>VLOOKUP($A12,'5'!$B$10:$D$75,3,FALSE)</f>
        <v>0</v>
      </c>
      <c r="H12" s="9">
        <f>VLOOKUP($A12,'6'!$B$10:$D$75,3,FALSE)</f>
        <v>0</v>
      </c>
      <c r="I12" s="9">
        <f t="shared" si="0"/>
        <v>295.5</v>
      </c>
      <c r="J12" s="9">
        <f>VLOOKUP(A12,Formelhilfe!$A$15:$H$74,8,FALSE)</f>
        <v>1</v>
      </c>
      <c r="K12" s="10">
        <f t="shared" si="1"/>
        <v>295.5</v>
      </c>
      <c r="L12" s="9">
        <f>VLOOKUP($A12,'7'!$B$10:$D$75,3,FALSE)</f>
        <v>0</v>
      </c>
      <c r="M12" s="9">
        <f>VLOOKUP($A12,'8'!$B$10:$D$75,3,FALSE)</f>
        <v>0</v>
      </c>
      <c r="N12" s="9">
        <f>VLOOKUP($A12,'9'!$B$10:$D$75,3,FALSE)</f>
        <v>0</v>
      </c>
      <c r="O12" s="9">
        <f>VLOOKUP($A12,'10'!$B$10:$D$75,3,FALSE)</f>
        <v>0</v>
      </c>
      <c r="P12" s="9">
        <f>VLOOKUP($A12,'11'!$B$10:$D$75,3,FALSE)</f>
        <v>0</v>
      </c>
      <c r="Q12" s="9">
        <f>VLOOKUP($A12,'12'!$B$10:$D$75,3,FALSE)</f>
        <v>0</v>
      </c>
      <c r="R12" s="10">
        <f t="shared" si="2"/>
        <v>0</v>
      </c>
      <c r="S12" s="9">
        <f>VLOOKUP(A12,Formelhilfe!$A$15:$O$74,15,FALSE)</f>
        <v>0</v>
      </c>
      <c r="T12" s="10">
        <f t="shared" si="3"/>
        <v>0</v>
      </c>
      <c r="U12" s="10">
        <f t="shared" si="4"/>
        <v>295.5</v>
      </c>
      <c r="V12" s="9">
        <f>VLOOKUP(A12,Formelhilfe!$A$15:$P$74,16,FALSE)</f>
        <v>1</v>
      </c>
      <c r="W12" s="11">
        <f t="shared" si="5"/>
        <v>295.5</v>
      </c>
    </row>
    <row r="13" spans="1:23" ht="20.25" customHeight="1" x14ac:dyDescent="0.35">
      <c r="A13" s="106" t="s">
        <v>150</v>
      </c>
      <c r="B13" s="92" t="str">
        <f>VLOOKUP(A13,'Wettkampf 1'!$B$16:$C$75,2,FALSE)</f>
        <v>Lorup</v>
      </c>
      <c r="C13" s="9">
        <f>VLOOKUP(A13,'Wettkampf 1'!$B$16:$D$75,3,FALSE)</f>
        <v>274.7</v>
      </c>
      <c r="D13" s="9">
        <f>VLOOKUP($A13,'2'!$B$16:$D$75,3,FALSE)</f>
        <v>0</v>
      </c>
      <c r="E13" s="9">
        <f>VLOOKUP($A13,'3'!$B$10:$D$75,3,FALSE)</f>
        <v>0</v>
      </c>
      <c r="F13" s="9">
        <f>VLOOKUP($A13,'4'!$B$10:$D$75,3,FALSE)</f>
        <v>0</v>
      </c>
      <c r="G13" s="9">
        <f>VLOOKUP($A13,'5'!$B$10:$D$75,3,FALSE)</f>
        <v>0</v>
      </c>
      <c r="H13" s="9">
        <f>VLOOKUP($A13,'6'!$B$10:$D$75,3,FALSE)</f>
        <v>0</v>
      </c>
      <c r="I13" s="9">
        <f t="shared" si="0"/>
        <v>274.7</v>
      </c>
      <c r="J13" s="9">
        <f>VLOOKUP(A13,Formelhilfe!$A$15:$H$74,8,FALSE)</f>
        <v>1</v>
      </c>
      <c r="K13" s="10">
        <f t="shared" si="1"/>
        <v>274.7</v>
      </c>
      <c r="L13" s="9">
        <f>VLOOKUP($A13,'7'!$B$10:$D$75,3,FALSE)</f>
        <v>0</v>
      </c>
      <c r="M13" s="9">
        <f>VLOOKUP($A13,'8'!$B$10:$D$75,3,FALSE)</f>
        <v>0</v>
      </c>
      <c r="N13" s="9">
        <f>VLOOKUP($A13,'9'!$B$10:$D$75,3,FALSE)</f>
        <v>0</v>
      </c>
      <c r="O13" s="9">
        <f>VLOOKUP($A13,'10'!$B$10:$D$75,3,FALSE)</f>
        <v>0</v>
      </c>
      <c r="P13" s="9">
        <f>VLOOKUP($A13,'11'!$B$10:$D$75,3,FALSE)</f>
        <v>0</v>
      </c>
      <c r="Q13" s="9">
        <f>VLOOKUP($A13,'12'!$B$10:$D$75,3,FALSE)</f>
        <v>0</v>
      </c>
      <c r="R13" s="10">
        <f t="shared" si="2"/>
        <v>0</v>
      </c>
      <c r="S13" s="9">
        <f>VLOOKUP(A13,Formelhilfe!$A$15:$O$74,15,FALSE)</f>
        <v>0</v>
      </c>
      <c r="T13" s="10">
        <f t="shared" si="3"/>
        <v>0</v>
      </c>
      <c r="U13" s="10">
        <f t="shared" si="4"/>
        <v>274.7</v>
      </c>
      <c r="V13" s="9">
        <f>VLOOKUP(A13,Formelhilfe!$A$15:$P$74,16,FALSE)</f>
        <v>1</v>
      </c>
      <c r="W13" s="11">
        <f t="shared" si="5"/>
        <v>274.7</v>
      </c>
    </row>
    <row r="14" spans="1:23" ht="20.25" customHeight="1" x14ac:dyDescent="0.35">
      <c r="A14" s="106" t="s">
        <v>137</v>
      </c>
      <c r="B14" s="92" t="str">
        <f>VLOOKUP(A14,'Wettkampf 1'!$B$16:$C$75,2,FALSE)</f>
        <v>Esterwegen</v>
      </c>
      <c r="C14" s="9">
        <f>VLOOKUP(A14,'Wettkampf 1'!$B$16:$D$75,3,FALSE)</f>
        <v>200.6</v>
      </c>
      <c r="D14" s="9">
        <f>VLOOKUP($A14,'2'!$B$16:$D$75,3,FALSE)</f>
        <v>0</v>
      </c>
      <c r="E14" s="9">
        <f>VLOOKUP($A14,'3'!$B$10:$D$75,3,FALSE)</f>
        <v>0</v>
      </c>
      <c r="F14" s="9">
        <f>VLOOKUP($A14,'4'!$B$10:$D$75,3,FALSE)</f>
        <v>0</v>
      </c>
      <c r="G14" s="9">
        <f>VLOOKUP($A14,'5'!$B$10:$D$75,3,FALSE)</f>
        <v>0</v>
      </c>
      <c r="H14" s="9">
        <f>VLOOKUP($A14,'6'!$B$10:$D$75,3,FALSE)</f>
        <v>0</v>
      </c>
      <c r="I14" s="9">
        <f t="shared" si="0"/>
        <v>200.6</v>
      </c>
      <c r="J14" s="9">
        <f>VLOOKUP(A14,Formelhilfe!$A$15:$H$74,8,FALSE)</f>
        <v>1</v>
      </c>
      <c r="K14" s="10">
        <f t="shared" si="1"/>
        <v>200.6</v>
      </c>
      <c r="L14" s="9">
        <f>VLOOKUP($A14,'7'!$B$10:$D$75,3,FALSE)</f>
        <v>0</v>
      </c>
      <c r="M14" s="9">
        <f>VLOOKUP($A14,'8'!$B$10:$D$75,3,FALSE)</f>
        <v>0</v>
      </c>
      <c r="N14" s="9">
        <f>VLOOKUP($A14,'9'!$B$10:$D$75,3,FALSE)</f>
        <v>0</v>
      </c>
      <c r="O14" s="9">
        <f>VLOOKUP($A14,'10'!$B$10:$D$75,3,FALSE)</f>
        <v>0</v>
      </c>
      <c r="P14" s="9">
        <f>VLOOKUP($A14,'11'!$B$10:$D$75,3,FALSE)</f>
        <v>0</v>
      </c>
      <c r="Q14" s="9">
        <f>VLOOKUP($A14,'12'!$B$10:$D$75,3,FALSE)</f>
        <v>0</v>
      </c>
      <c r="R14" s="10">
        <f t="shared" si="2"/>
        <v>0</v>
      </c>
      <c r="S14" s="9">
        <f>VLOOKUP(A14,Formelhilfe!$A$15:$O$74,15,FALSE)</f>
        <v>0</v>
      </c>
      <c r="T14" s="10">
        <f t="shared" si="3"/>
        <v>0</v>
      </c>
      <c r="U14" s="10">
        <f t="shared" si="4"/>
        <v>200.6</v>
      </c>
      <c r="V14" s="9">
        <f>VLOOKUP(A14,Formelhilfe!$A$15:$P$74,16,FALSE)</f>
        <v>1</v>
      </c>
      <c r="W14" s="11">
        <f t="shared" si="5"/>
        <v>200.6</v>
      </c>
    </row>
    <row r="15" spans="1:23" ht="20.25" customHeight="1" x14ac:dyDescent="0.35">
      <c r="A15" s="106" t="s">
        <v>149</v>
      </c>
      <c r="B15" s="92" t="str">
        <f>VLOOKUP(A15,'Wettkampf 1'!$B$16:$C$75,2,FALSE)</f>
        <v>Spahnharrenstätte</v>
      </c>
      <c r="C15" s="9">
        <f>VLOOKUP(A15,'Wettkampf 1'!$B$16:$D$75,3,FALSE)</f>
        <v>83.8</v>
      </c>
      <c r="D15" s="9">
        <f>VLOOKUP($A15,'2'!$B$16:$D$75,3,FALSE)</f>
        <v>0</v>
      </c>
      <c r="E15" s="9">
        <f>VLOOKUP($A15,'3'!$B$10:$D$75,3,FALSE)</f>
        <v>0</v>
      </c>
      <c r="F15" s="9">
        <f>VLOOKUP($A15,'4'!$B$10:$D$75,3,FALSE)</f>
        <v>0</v>
      </c>
      <c r="G15" s="9">
        <f>VLOOKUP($A15,'5'!$B$10:$D$75,3,FALSE)</f>
        <v>0</v>
      </c>
      <c r="H15" s="9">
        <f>VLOOKUP($A15,'6'!$B$10:$D$75,3,FALSE)</f>
        <v>0</v>
      </c>
      <c r="I15" s="9">
        <f t="shared" si="0"/>
        <v>83.8</v>
      </c>
      <c r="J15" s="9">
        <f>VLOOKUP(A15,Formelhilfe!$A$15:$H$74,8,FALSE)</f>
        <v>1</v>
      </c>
      <c r="K15" s="10">
        <f t="shared" si="1"/>
        <v>83.8</v>
      </c>
      <c r="L15" s="9">
        <f>VLOOKUP($A15,'7'!$B$10:$D$75,3,FALSE)</f>
        <v>0</v>
      </c>
      <c r="M15" s="9">
        <f>VLOOKUP($A15,'8'!$B$10:$D$75,3,FALSE)</f>
        <v>0</v>
      </c>
      <c r="N15" s="9">
        <f>VLOOKUP($A15,'9'!$B$10:$D$75,3,FALSE)</f>
        <v>0</v>
      </c>
      <c r="O15" s="9">
        <f>VLOOKUP($A15,'10'!$B$10:$D$75,3,FALSE)</f>
        <v>0</v>
      </c>
      <c r="P15" s="9">
        <f>VLOOKUP($A15,'11'!$B$10:$D$75,3,FALSE)</f>
        <v>0</v>
      </c>
      <c r="Q15" s="9">
        <f>VLOOKUP($A15,'12'!$B$10:$D$75,3,FALSE)</f>
        <v>0</v>
      </c>
      <c r="R15" s="10">
        <f t="shared" si="2"/>
        <v>0</v>
      </c>
      <c r="S15" s="9">
        <f>VLOOKUP(A15,Formelhilfe!$A$15:$O$74,15,FALSE)</f>
        <v>0</v>
      </c>
      <c r="T15" s="10">
        <f t="shared" si="3"/>
        <v>0</v>
      </c>
      <c r="U15" s="10">
        <f t="shared" si="4"/>
        <v>83.8</v>
      </c>
      <c r="V15" s="9">
        <f>VLOOKUP(A15,Formelhilfe!$A$15:$P$74,16,FALSE)</f>
        <v>1</v>
      </c>
      <c r="W15" s="11">
        <f t="shared" si="5"/>
        <v>83.8</v>
      </c>
    </row>
    <row r="16" spans="1:23" ht="20.25" customHeight="1" x14ac:dyDescent="0.35">
      <c r="A16" s="106" t="s">
        <v>138</v>
      </c>
      <c r="B16" s="92" t="str">
        <f>VLOOKUP(A16,'Wettkampf 1'!$B$16:$C$75,2,FALSE)</f>
        <v>Esterwegen</v>
      </c>
      <c r="C16" s="9">
        <f>VLOOKUP(A16,'Wettkampf 1'!$B$16:$D$75,3,FALSE)</f>
        <v>0</v>
      </c>
      <c r="D16" s="9">
        <f>VLOOKUP($A16,'2'!$B$16:$D$75,3,FALSE)</f>
        <v>0</v>
      </c>
      <c r="E16" s="9">
        <f>VLOOKUP($A16,'3'!$B$10:$D$75,3,FALSE)</f>
        <v>0</v>
      </c>
      <c r="F16" s="9">
        <f>VLOOKUP($A16,'4'!$B$10:$D$75,3,FALSE)</f>
        <v>0</v>
      </c>
      <c r="G16" s="9">
        <f>VLOOKUP($A16,'5'!$B$10:$D$75,3,FALSE)</f>
        <v>0</v>
      </c>
      <c r="H16" s="9">
        <f>VLOOKUP($A16,'6'!$B$10:$D$75,3,FALSE)</f>
        <v>0</v>
      </c>
      <c r="I16" s="9">
        <f t="shared" si="0"/>
        <v>0</v>
      </c>
      <c r="J16" s="9">
        <f>VLOOKUP(A16,Formelhilfe!$A$15:$H$74,8,FALSE)</f>
        <v>0</v>
      </c>
      <c r="K16" s="10">
        <f t="shared" si="1"/>
        <v>0</v>
      </c>
      <c r="L16" s="9">
        <f>VLOOKUP($A16,'7'!$B$10:$D$75,3,FALSE)</f>
        <v>0</v>
      </c>
      <c r="M16" s="9">
        <f>VLOOKUP($A16,'8'!$B$10:$D$75,3,FALSE)</f>
        <v>0</v>
      </c>
      <c r="N16" s="9">
        <f>VLOOKUP($A16,'9'!$B$10:$D$75,3,FALSE)</f>
        <v>0</v>
      </c>
      <c r="O16" s="9">
        <f>VLOOKUP($A16,'10'!$B$10:$D$75,3,FALSE)</f>
        <v>0</v>
      </c>
      <c r="P16" s="9">
        <f>VLOOKUP($A16,'11'!$B$10:$D$75,3,FALSE)</f>
        <v>0</v>
      </c>
      <c r="Q16" s="9">
        <f>VLOOKUP($A16,'12'!$B$10:$D$75,3,FALSE)</f>
        <v>0</v>
      </c>
      <c r="R16" s="10">
        <f t="shared" si="2"/>
        <v>0</v>
      </c>
      <c r="S16" s="9">
        <f>VLOOKUP(A16,Formelhilfe!$A$15:$O$74,15,FALSE)</f>
        <v>0</v>
      </c>
      <c r="T16" s="10">
        <f t="shared" si="3"/>
        <v>0</v>
      </c>
      <c r="U16" s="10">
        <f t="shared" si="4"/>
        <v>0</v>
      </c>
      <c r="V16" s="9">
        <f>VLOOKUP(A16,Formelhilfe!$A$15:$P$74,16,FALSE)</f>
        <v>0</v>
      </c>
      <c r="W16" s="11">
        <f t="shared" si="5"/>
        <v>0</v>
      </c>
    </row>
    <row r="17" spans="1:45" ht="20.25" customHeight="1" x14ac:dyDescent="0.35">
      <c r="A17" s="106" t="s">
        <v>139</v>
      </c>
      <c r="B17" s="92" t="str">
        <f>VLOOKUP(A17,'Wettkampf 1'!$B$16:$C$75,2,FALSE)</f>
        <v>Esterwegen</v>
      </c>
      <c r="C17" s="9">
        <f>VLOOKUP(A17,'Wettkampf 1'!$B$16:$D$75,3,FALSE)</f>
        <v>0</v>
      </c>
      <c r="D17" s="9">
        <f>VLOOKUP($A17,'2'!$B$16:$D$75,3,FALSE)</f>
        <v>0</v>
      </c>
      <c r="E17" s="9">
        <f>VLOOKUP($A17,'3'!$B$10:$D$75,3,FALSE)</f>
        <v>0</v>
      </c>
      <c r="F17" s="9">
        <f>VLOOKUP($A17,'4'!$B$10:$D$75,3,FALSE)</f>
        <v>0</v>
      </c>
      <c r="G17" s="9">
        <f>VLOOKUP($A17,'5'!$B$10:$D$75,3,FALSE)</f>
        <v>0</v>
      </c>
      <c r="H17" s="9">
        <f>VLOOKUP($A17,'6'!$B$10:$D$75,3,FALSE)</f>
        <v>0</v>
      </c>
      <c r="I17" s="9">
        <f t="shared" si="0"/>
        <v>0</v>
      </c>
      <c r="J17" s="9">
        <f>VLOOKUP(A17,Formelhilfe!$A$15:$H$74,8,FALSE)</f>
        <v>0</v>
      </c>
      <c r="K17" s="10">
        <f t="shared" si="1"/>
        <v>0</v>
      </c>
      <c r="L17" s="9">
        <f>VLOOKUP($A17,'7'!$B$10:$D$75,3,FALSE)</f>
        <v>0</v>
      </c>
      <c r="M17" s="9">
        <f>VLOOKUP($A17,'8'!$B$10:$D$75,3,FALSE)</f>
        <v>0</v>
      </c>
      <c r="N17" s="9">
        <f>VLOOKUP($A17,'9'!$B$10:$D$75,3,FALSE)</f>
        <v>0</v>
      </c>
      <c r="O17" s="9">
        <f>VLOOKUP($A17,'10'!$B$10:$D$75,3,FALSE)</f>
        <v>0</v>
      </c>
      <c r="P17" s="9">
        <f>VLOOKUP($A17,'11'!$B$10:$D$75,3,FALSE)</f>
        <v>0</v>
      </c>
      <c r="Q17" s="9">
        <f>VLOOKUP($A17,'12'!$B$10:$D$75,3,FALSE)</f>
        <v>0</v>
      </c>
      <c r="R17" s="10">
        <f t="shared" si="2"/>
        <v>0</v>
      </c>
      <c r="S17" s="9">
        <f>VLOOKUP(A17,Formelhilfe!$A$15:$O$74,15,FALSE)</f>
        <v>0</v>
      </c>
      <c r="T17" s="10">
        <f t="shared" si="3"/>
        <v>0</v>
      </c>
      <c r="U17" s="10">
        <f t="shared" si="4"/>
        <v>0</v>
      </c>
      <c r="V17" s="9">
        <f>VLOOKUP(A17,Formelhilfe!$A$15:$P$74,16,FALSE)</f>
        <v>0</v>
      </c>
      <c r="W17" s="11">
        <f t="shared" si="5"/>
        <v>0</v>
      </c>
    </row>
    <row r="18" spans="1:45" ht="20.25" customHeight="1" x14ac:dyDescent="0.35">
      <c r="A18" s="106" t="s">
        <v>140</v>
      </c>
      <c r="B18" s="92" t="str">
        <f>VLOOKUP(A18,'Wettkampf 1'!$B$16:$C$75,2,FALSE)</f>
        <v>Esterwegen</v>
      </c>
      <c r="C18" s="9">
        <f>VLOOKUP(A18,'Wettkampf 1'!$B$16:$D$75,3,FALSE)</f>
        <v>0</v>
      </c>
      <c r="D18" s="9">
        <f>VLOOKUP($A18,'2'!$B$16:$D$75,3,FALSE)</f>
        <v>0</v>
      </c>
      <c r="E18" s="9">
        <f>VLOOKUP($A18,'3'!$B$10:$D$75,3,FALSE)</f>
        <v>0</v>
      </c>
      <c r="F18" s="9">
        <f>VLOOKUP($A18,'4'!$B$10:$D$75,3,FALSE)</f>
        <v>0</v>
      </c>
      <c r="G18" s="9">
        <f>VLOOKUP($A18,'5'!$B$10:$D$75,3,FALSE)</f>
        <v>0</v>
      </c>
      <c r="H18" s="9">
        <f>VLOOKUP($A18,'6'!$B$10:$D$75,3,FALSE)</f>
        <v>0</v>
      </c>
      <c r="I18" s="9">
        <f t="shared" si="0"/>
        <v>0</v>
      </c>
      <c r="J18" s="9">
        <f>VLOOKUP(A18,Formelhilfe!$A$15:$H$74,8,FALSE)</f>
        <v>0</v>
      </c>
      <c r="K18" s="10">
        <f t="shared" si="1"/>
        <v>0</v>
      </c>
      <c r="L18" s="9">
        <f>VLOOKUP($A18,'7'!$B$10:$D$75,3,FALSE)</f>
        <v>0</v>
      </c>
      <c r="M18" s="9">
        <f>VLOOKUP($A18,'8'!$B$10:$D$75,3,FALSE)</f>
        <v>0</v>
      </c>
      <c r="N18" s="9">
        <f>VLOOKUP($A18,'9'!$B$10:$D$75,3,FALSE)</f>
        <v>0</v>
      </c>
      <c r="O18" s="9">
        <f>VLOOKUP($A18,'10'!$B$10:$D$75,3,FALSE)</f>
        <v>0</v>
      </c>
      <c r="P18" s="9">
        <f>VLOOKUP($A18,'11'!$B$10:$D$75,3,FALSE)</f>
        <v>0</v>
      </c>
      <c r="Q18" s="9">
        <f>VLOOKUP($A18,'12'!$B$10:$D$75,3,FALSE)</f>
        <v>0</v>
      </c>
      <c r="R18" s="10">
        <f t="shared" si="2"/>
        <v>0</v>
      </c>
      <c r="S18" s="9">
        <f>VLOOKUP(A18,Formelhilfe!$A$15:$O$74,15,FALSE)</f>
        <v>0</v>
      </c>
      <c r="T18" s="10">
        <f t="shared" si="3"/>
        <v>0</v>
      </c>
      <c r="U18" s="10">
        <f t="shared" si="4"/>
        <v>0</v>
      </c>
      <c r="V18" s="9">
        <f>VLOOKUP(A18,Formelhilfe!$A$15:$P$74,16,FALSE)</f>
        <v>0</v>
      </c>
      <c r="W18" s="11">
        <f t="shared" si="5"/>
        <v>0</v>
      </c>
    </row>
    <row r="19" spans="1:45" ht="20.25" customHeight="1" x14ac:dyDescent="0.35">
      <c r="A19" s="106" t="s">
        <v>49</v>
      </c>
      <c r="B19" s="92" t="str">
        <f>VLOOKUP(A19,'Wettkampf 1'!$B$16:$C$75,2,FALSE)</f>
        <v>Esterwegen</v>
      </c>
      <c r="C19" s="9">
        <f>VLOOKUP(A19,'Wettkampf 1'!$B$16:$D$75,3,FALSE)</f>
        <v>0</v>
      </c>
      <c r="D19" s="9">
        <f>VLOOKUP($A19,'2'!$B$16:$D$75,3,FALSE)</f>
        <v>0</v>
      </c>
      <c r="E19" s="9">
        <f>VLOOKUP($A19,'3'!$B$10:$D$75,3,FALSE)</f>
        <v>0</v>
      </c>
      <c r="F19" s="9">
        <f>VLOOKUP($A19,'4'!$B$10:$D$75,3,FALSE)</f>
        <v>0</v>
      </c>
      <c r="G19" s="9">
        <f>VLOOKUP($A19,'5'!$B$10:$D$75,3,FALSE)</f>
        <v>0</v>
      </c>
      <c r="H19" s="9">
        <f>VLOOKUP($A19,'6'!$B$10:$D$75,3,FALSE)</f>
        <v>0</v>
      </c>
      <c r="I19" s="9">
        <f t="shared" si="0"/>
        <v>0</v>
      </c>
      <c r="J19" s="9">
        <f>VLOOKUP(A19,Formelhilfe!$A$15:$H$74,8,FALSE)</f>
        <v>0</v>
      </c>
      <c r="K19" s="10">
        <f t="shared" si="1"/>
        <v>0</v>
      </c>
      <c r="L19" s="9">
        <f>VLOOKUP($A19,'7'!$B$10:$D$75,3,FALSE)</f>
        <v>0</v>
      </c>
      <c r="M19" s="9">
        <f>VLOOKUP($A19,'8'!$B$10:$D$75,3,FALSE)</f>
        <v>0</v>
      </c>
      <c r="N19" s="9">
        <f>VLOOKUP($A19,'9'!$B$10:$D$75,3,FALSE)</f>
        <v>0</v>
      </c>
      <c r="O19" s="9">
        <f>VLOOKUP($A19,'10'!$B$10:$D$75,3,FALSE)</f>
        <v>0</v>
      </c>
      <c r="P19" s="9">
        <f>VLOOKUP($A19,'11'!$B$10:$D$75,3,FALSE)</f>
        <v>0</v>
      </c>
      <c r="Q19" s="9">
        <f>VLOOKUP($A19,'12'!$B$10:$D$75,3,FALSE)</f>
        <v>0</v>
      </c>
      <c r="R19" s="10">
        <f t="shared" si="2"/>
        <v>0</v>
      </c>
      <c r="S19" s="9">
        <f>VLOOKUP(A19,Formelhilfe!$A$15:$O$74,15,FALSE)</f>
        <v>0</v>
      </c>
      <c r="T19" s="10">
        <f t="shared" si="3"/>
        <v>0</v>
      </c>
      <c r="U19" s="10">
        <f t="shared" si="4"/>
        <v>0</v>
      </c>
      <c r="V19" s="9">
        <f>VLOOKUP(A19,Formelhilfe!$A$15:$P$74,16,FALSE)</f>
        <v>0</v>
      </c>
      <c r="W19" s="11">
        <f t="shared" si="5"/>
        <v>0</v>
      </c>
      <c r="X19" s="2"/>
      <c r="Y19" s="2"/>
      <c r="Z19" s="2"/>
      <c r="AA19" s="2"/>
      <c r="AB19" s="2"/>
      <c r="AC19" s="3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4"/>
      <c r="AQ19" s="4"/>
      <c r="AR19" s="4"/>
      <c r="AS19" s="4"/>
    </row>
    <row r="20" spans="1:45" ht="20.25" customHeight="1" x14ac:dyDescent="0.35">
      <c r="A20" s="106" t="s">
        <v>70</v>
      </c>
      <c r="B20" s="92" t="str">
        <f>VLOOKUP(A20,'Wettkampf 1'!$B$16:$C$75,2,FALSE)</f>
        <v>Lähden Jugend I</v>
      </c>
      <c r="C20" s="9">
        <f>VLOOKUP(A20,'Wettkampf 1'!$B$16:$D$75,3,FALSE)</f>
        <v>0</v>
      </c>
      <c r="D20" s="9">
        <f>VLOOKUP($A20,'2'!$B$16:$D$75,3,FALSE)</f>
        <v>0</v>
      </c>
      <c r="E20" s="9">
        <f>VLOOKUP($A20,'3'!$B$10:$D$75,3,FALSE)</f>
        <v>0</v>
      </c>
      <c r="F20" s="9">
        <f>VLOOKUP($A20,'4'!$B$10:$D$75,3,FALSE)</f>
        <v>0</v>
      </c>
      <c r="G20" s="9">
        <f>VLOOKUP($A20,'5'!$B$10:$D$75,3,FALSE)</f>
        <v>0</v>
      </c>
      <c r="H20" s="9">
        <f>VLOOKUP($A20,'6'!$B$10:$D$75,3,FALSE)</f>
        <v>0</v>
      </c>
      <c r="I20" s="9">
        <f t="shared" si="0"/>
        <v>0</v>
      </c>
      <c r="J20" s="9">
        <f>VLOOKUP(A20,Formelhilfe!$A$15:$H$74,8,FALSE)</f>
        <v>0</v>
      </c>
      <c r="K20" s="10">
        <f t="shared" si="1"/>
        <v>0</v>
      </c>
      <c r="L20" s="9">
        <f>VLOOKUP($A20,'7'!$B$10:$D$75,3,FALSE)</f>
        <v>0</v>
      </c>
      <c r="M20" s="9">
        <f>VLOOKUP($A20,'8'!$B$10:$D$75,3,FALSE)</f>
        <v>0</v>
      </c>
      <c r="N20" s="9">
        <f>VLOOKUP($A20,'9'!$B$10:$D$75,3,FALSE)</f>
        <v>0</v>
      </c>
      <c r="O20" s="9">
        <f>VLOOKUP($A20,'10'!$B$10:$D$75,3,FALSE)</f>
        <v>0</v>
      </c>
      <c r="P20" s="9">
        <f>VLOOKUP($A20,'11'!$B$10:$D$75,3,FALSE)</f>
        <v>0</v>
      </c>
      <c r="Q20" s="9">
        <f>VLOOKUP($A20,'12'!$B$10:$D$75,3,FALSE)</f>
        <v>0</v>
      </c>
      <c r="R20" s="10">
        <f t="shared" si="2"/>
        <v>0</v>
      </c>
      <c r="S20" s="9">
        <f>VLOOKUP(A20,Formelhilfe!$A$15:$O$74,15,FALSE)</f>
        <v>0</v>
      </c>
      <c r="T20" s="10">
        <f t="shared" si="3"/>
        <v>0</v>
      </c>
      <c r="U20" s="10">
        <f t="shared" si="4"/>
        <v>0</v>
      </c>
      <c r="V20" s="9">
        <f>VLOOKUP(A20,Formelhilfe!$A$15:$P$74,16,FALSE)</f>
        <v>0</v>
      </c>
      <c r="W20" s="11">
        <f t="shared" si="5"/>
        <v>0</v>
      </c>
    </row>
    <row r="21" spans="1:45" ht="20.25" customHeight="1" x14ac:dyDescent="0.35">
      <c r="A21" s="106" t="s">
        <v>71</v>
      </c>
      <c r="B21" s="92" t="str">
        <f>VLOOKUP(A21,'Wettkampf 1'!$B$16:$C$75,2,FALSE)</f>
        <v>Börgerwald</v>
      </c>
      <c r="C21" s="9">
        <f>VLOOKUP(A21,'Wettkampf 1'!$B$16:$D$75,3,FALSE)</f>
        <v>0</v>
      </c>
      <c r="D21" s="9">
        <f>VLOOKUP($A21,'2'!$B$16:$D$75,3,FALSE)</f>
        <v>0</v>
      </c>
      <c r="E21" s="9">
        <f>VLOOKUP($A21,'3'!$B$10:$D$75,3,FALSE)</f>
        <v>0</v>
      </c>
      <c r="F21" s="9">
        <f>VLOOKUP($A21,'4'!$B$10:$D$75,3,FALSE)</f>
        <v>0</v>
      </c>
      <c r="G21" s="9">
        <f>VLOOKUP($A21,'5'!$B$10:$D$75,3,FALSE)</f>
        <v>0</v>
      </c>
      <c r="H21" s="9">
        <f>VLOOKUP($A21,'6'!$B$10:$D$75,3,FALSE)</f>
        <v>0</v>
      </c>
      <c r="I21" s="9">
        <f t="shared" si="0"/>
        <v>0</v>
      </c>
      <c r="J21" s="9">
        <f>VLOOKUP(A21,Formelhilfe!$A$15:$H$74,8,FALSE)</f>
        <v>0</v>
      </c>
      <c r="K21" s="10">
        <f t="shared" si="1"/>
        <v>0</v>
      </c>
      <c r="L21" s="9">
        <f>VLOOKUP($A21,'7'!$B$10:$D$75,3,FALSE)</f>
        <v>0</v>
      </c>
      <c r="M21" s="9">
        <f>VLOOKUP($A21,'8'!$B$10:$D$75,3,FALSE)</f>
        <v>0</v>
      </c>
      <c r="N21" s="9">
        <f>VLOOKUP($A21,'9'!$B$10:$D$75,3,FALSE)</f>
        <v>0</v>
      </c>
      <c r="O21" s="9">
        <f>VLOOKUP($A21,'10'!$B$10:$D$75,3,FALSE)</f>
        <v>0</v>
      </c>
      <c r="P21" s="9">
        <f>VLOOKUP($A21,'11'!$B$10:$D$75,3,FALSE)</f>
        <v>0</v>
      </c>
      <c r="Q21" s="9">
        <f>VLOOKUP($A21,'12'!$B$10:$D$75,3,FALSE)</f>
        <v>0</v>
      </c>
      <c r="R21" s="10">
        <f t="shared" si="2"/>
        <v>0</v>
      </c>
      <c r="S21" s="9">
        <f>VLOOKUP(A21,Formelhilfe!$A$15:$O$74,15,FALSE)</f>
        <v>0</v>
      </c>
      <c r="T21" s="10">
        <f t="shared" si="3"/>
        <v>0</v>
      </c>
      <c r="U21" s="10">
        <f t="shared" si="4"/>
        <v>0</v>
      </c>
      <c r="V21" s="9">
        <f>VLOOKUP(A21,Formelhilfe!$A$15:$P$74,16,FALSE)</f>
        <v>0</v>
      </c>
      <c r="W21" s="11">
        <f t="shared" si="5"/>
        <v>0</v>
      </c>
    </row>
    <row r="22" spans="1:45" ht="20.25" customHeight="1" x14ac:dyDescent="0.35">
      <c r="A22" s="106" t="s">
        <v>72</v>
      </c>
      <c r="B22" s="92" t="str">
        <f>VLOOKUP(A22,'Wettkampf 1'!$B$16:$C$75,2,FALSE)</f>
        <v>Börgerwald</v>
      </c>
      <c r="C22" s="9">
        <f>VLOOKUP(A22,'Wettkampf 1'!$B$16:$D$75,3,FALSE)</f>
        <v>0</v>
      </c>
      <c r="D22" s="9">
        <f>VLOOKUP($A22,'2'!$B$16:$D$75,3,FALSE)</f>
        <v>0</v>
      </c>
      <c r="E22" s="9">
        <f>VLOOKUP($A22,'3'!$B$10:$D$75,3,FALSE)</f>
        <v>0</v>
      </c>
      <c r="F22" s="9">
        <f>VLOOKUP($A22,'4'!$B$10:$D$75,3,FALSE)</f>
        <v>0</v>
      </c>
      <c r="G22" s="9">
        <f>VLOOKUP($A22,'5'!$B$10:$D$75,3,FALSE)</f>
        <v>0</v>
      </c>
      <c r="H22" s="9">
        <f>VLOOKUP($A22,'6'!$B$10:$D$75,3,FALSE)</f>
        <v>0</v>
      </c>
      <c r="I22" s="9">
        <f t="shared" si="0"/>
        <v>0</v>
      </c>
      <c r="J22" s="9">
        <f>VLOOKUP(A22,Formelhilfe!$A$15:$H$74,8,FALSE)</f>
        <v>0</v>
      </c>
      <c r="K22" s="10">
        <f t="shared" si="1"/>
        <v>0</v>
      </c>
      <c r="L22" s="9">
        <f>VLOOKUP($A22,'7'!$B$10:$D$75,3,FALSE)</f>
        <v>0</v>
      </c>
      <c r="M22" s="9">
        <f>VLOOKUP($A22,'8'!$B$10:$D$75,3,FALSE)</f>
        <v>0</v>
      </c>
      <c r="N22" s="9">
        <f>VLOOKUP($A22,'9'!$B$10:$D$75,3,FALSE)</f>
        <v>0</v>
      </c>
      <c r="O22" s="9">
        <f>VLOOKUP($A22,'10'!$B$10:$D$75,3,FALSE)</f>
        <v>0</v>
      </c>
      <c r="P22" s="9">
        <f>VLOOKUP($A22,'11'!$B$10:$D$75,3,FALSE)</f>
        <v>0</v>
      </c>
      <c r="Q22" s="9">
        <f>VLOOKUP($A22,'12'!$B$10:$D$75,3,FALSE)</f>
        <v>0</v>
      </c>
      <c r="R22" s="10">
        <f t="shared" si="2"/>
        <v>0</v>
      </c>
      <c r="S22" s="9">
        <f>VLOOKUP(A22,Formelhilfe!$A$15:$O$74,15,FALSE)</f>
        <v>0</v>
      </c>
      <c r="T22" s="10">
        <f t="shared" si="3"/>
        <v>0</v>
      </c>
      <c r="U22" s="10">
        <f t="shared" si="4"/>
        <v>0</v>
      </c>
      <c r="V22" s="9">
        <f>VLOOKUP(A22,Formelhilfe!$A$15:$P$74,16,FALSE)</f>
        <v>0</v>
      </c>
      <c r="W22" s="11">
        <f t="shared" si="5"/>
        <v>0</v>
      </c>
    </row>
    <row r="23" spans="1:45" ht="20.25" customHeight="1" x14ac:dyDescent="0.35">
      <c r="A23" s="106" t="s">
        <v>73</v>
      </c>
      <c r="B23" s="92" t="str">
        <f>VLOOKUP(A23,'Wettkampf 1'!$B$16:$C$75,2,FALSE)</f>
        <v>Börgerwald</v>
      </c>
      <c r="C23" s="9">
        <f>VLOOKUP(A23,'Wettkampf 1'!$B$16:$D$75,3,FALSE)</f>
        <v>0</v>
      </c>
      <c r="D23" s="9">
        <f>VLOOKUP($A23,'2'!$B$16:$D$75,3,FALSE)</f>
        <v>0</v>
      </c>
      <c r="E23" s="9">
        <f>VLOOKUP($A23,'3'!$B$10:$D$75,3,FALSE)</f>
        <v>0</v>
      </c>
      <c r="F23" s="9">
        <f>VLOOKUP($A23,'4'!$B$10:$D$75,3,FALSE)</f>
        <v>0</v>
      </c>
      <c r="G23" s="9">
        <f>VLOOKUP($A23,'5'!$B$10:$D$75,3,FALSE)</f>
        <v>0</v>
      </c>
      <c r="H23" s="9">
        <f>VLOOKUP($A23,'6'!$B$10:$D$75,3,FALSE)</f>
        <v>0</v>
      </c>
      <c r="I23" s="9">
        <f t="shared" si="0"/>
        <v>0</v>
      </c>
      <c r="J23" s="9">
        <f>VLOOKUP(A23,Formelhilfe!$A$15:$H$74,8,FALSE)</f>
        <v>0</v>
      </c>
      <c r="K23" s="10">
        <f t="shared" si="1"/>
        <v>0</v>
      </c>
      <c r="L23" s="9">
        <f>VLOOKUP($A23,'7'!$B$10:$D$75,3,FALSE)</f>
        <v>0</v>
      </c>
      <c r="M23" s="9">
        <f>VLOOKUP($A23,'8'!$B$10:$D$75,3,FALSE)</f>
        <v>0</v>
      </c>
      <c r="N23" s="9">
        <f>VLOOKUP($A23,'9'!$B$10:$D$75,3,FALSE)</f>
        <v>0</v>
      </c>
      <c r="O23" s="9">
        <f>VLOOKUP($A23,'10'!$B$10:$D$75,3,FALSE)</f>
        <v>0</v>
      </c>
      <c r="P23" s="9">
        <f>VLOOKUP($A23,'11'!$B$10:$D$75,3,FALSE)</f>
        <v>0</v>
      </c>
      <c r="Q23" s="9">
        <f>VLOOKUP($A23,'12'!$B$10:$D$75,3,FALSE)</f>
        <v>0</v>
      </c>
      <c r="R23" s="10">
        <f t="shared" si="2"/>
        <v>0</v>
      </c>
      <c r="S23" s="9">
        <f>VLOOKUP(A23,Formelhilfe!$A$15:$O$74,15,FALSE)</f>
        <v>0</v>
      </c>
      <c r="T23" s="10">
        <f t="shared" si="3"/>
        <v>0</v>
      </c>
      <c r="U23" s="10">
        <f t="shared" si="4"/>
        <v>0</v>
      </c>
      <c r="V23" s="9">
        <f>VLOOKUP(A23,Formelhilfe!$A$15:$P$74,16,FALSE)</f>
        <v>0</v>
      </c>
      <c r="W23" s="11">
        <f t="shared" si="5"/>
        <v>0</v>
      </c>
    </row>
    <row r="24" spans="1:45" ht="20.25" customHeight="1" x14ac:dyDescent="0.35">
      <c r="A24" s="106" t="s">
        <v>74</v>
      </c>
      <c r="B24" s="92" t="str">
        <f>VLOOKUP(A24,'Wettkampf 1'!$B$16:$C$75,2,FALSE)</f>
        <v>Börgermoor</v>
      </c>
      <c r="C24" s="9">
        <f>VLOOKUP(A24,'Wettkampf 1'!$B$16:$D$75,3,FALSE)</f>
        <v>0</v>
      </c>
      <c r="D24" s="9">
        <f>VLOOKUP($A24,'2'!$B$16:$D$75,3,FALSE)</f>
        <v>0</v>
      </c>
      <c r="E24" s="9">
        <f>VLOOKUP($A24,'3'!$B$10:$D$75,3,FALSE)</f>
        <v>0</v>
      </c>
      <c r="F24" s="9">
        <f>VLOOKUP($A24,'4'!$B$10:$D$75,3,FALSE)</f>
        <v>0</v>
      </c>
      <c r="G24" s="9">
        <f>VLOOKUP($A24,'5'!$B$10:$D$75,3,FALSE)</f>
        <v>0</v>
      </c>
      <c r="H24" s="9">
        <f>VLOOKUP($A24,'6'!$B$10:$D$75,3,FALSE)</f>
        <v>0</v>
      </c>
      <c r="I24" s="9">
        <f t="shared" si="0"/>
        <v>0</v>
      </c>
      <c r="J24" s="9">
        <f>VLOOKUP(A24,Formelhilfe!$A$15:$H$74,8,FALSE)</f>
        <v>0</v>
      </c>
      <c r="K24" s="10">
        <f t="shared" si="1"/>
        <v>0</v>
      </c>
      <c r="L24" s="9">
        <f>VLOOKUP($A24,'7'!$B$10:$D$75,3,FALSE)</f>
        <v>0</v>
      </c>
      <c r="M24" s="9">
        <f>VLOOKUP($A24,'8'!$B$10:$D$75,3,FALSE)</f>
        <v>0</v>
      </c>
      <c r="N24" s="9">
        <f>VLOOKUP($A24,'9'!$B$10:$D$75,3,FALSE)</f>
        <v>0</v>
      </c>
      <c r="O24" s="9">
        <f>VLOOKUP($A24,'10'!$B$10:$D$75,3,FALSE)</f>
        <v>0</v>
      </c>
      <c r="P24" s="9">
        <f>VLOOKUP($A24,'11'!$B$10:$D$75,3,FALSE)</f>
        <v>0</v>
      </c>
      <c r="Q24" s="9">
        <f>VLOOKUP($A24,'12'!$B$10:$D$75,3,FALSE)</f>
        <v>0</v>
      </c>
      <c r="R24" s="10">
        <f t="shared" si="2"/>
        <v>0</v>
      </c>
      <c r="S24" s="9">
        <f>VLOOKUP(A24,Formelhilfe!$A$15:$O$74,15,FALSE)</f>
        <v>0</v>
      </c>
      <c r="T24" s="10">
        <f t="shared" si="3"/>
        <v>0</v>
      </c>
      <c r="U24" s="10">
        <f t="shared" si="4"/>
        <v>0</v>
      </c>
      <c r="V24" s="9">
        <f>VLOOKUP(A24,Formelhilfe!$A$15:$P$74,16,FALSE)</f>
        <v>0</v>
      </c>
      <c r="W24" s="11">
        <f t="shared" si="5"/>
        <v>0</v>
      </c>
    </row>
    <row r="25" spans="1:45" ht="20.25" customHeight="1" x14ac:dyDescent="0.35">
      <c r="A25" s="106" t="s">
        <v>75</v>
      </c>
      <c r="B25" s="92" t="str">
        <f>VLOOKUP(A25,'Wettkampf 1'!$B$16:$C$75,2,FALSE)</f>
        <v>Börgermoor</v>
      </c>
      <c r="C25" s="9">
        <f>VLOOKUP(A25,'Wettkampf 1'!$B$16:$D$75,3,FALSE)</f>
        <v>0</v>
      </c>
      <c r="D25" s="9">
        <f>VLOOKUP($A25,'2'!$B$16:$D$75,3,FALSE)</f>
        <v>0</v>
      </c>
      <c r="E25" s="9">
        <f>VLOOKUP($A25,'3'!$B$10:$D$75,3,FALSE)</f>
        <v>0</v>
      </c>
      <c r="F25" s="9">
        <f>VLOOKUP($A25,'4'!$B$10:$D$75,3,FALSE)</f>
        <v>0</v>
      </c>
      <c r="G25" s="9">
        <f>VLOOKUP($A25,'5'!$B$10:$D$75,3,FALSE)</f>
        <v>0</v>
      </c>
      <c r="H25" s="9">
        <f>VLOOKUP($A25,'6'!$B$10:$D$75,3,FALSE)</f>
        <v>0</v>
      </c>
      <c r="I25" s="9">
        <f t="shared" si="0"/>
        <v>0</v>
      </c>
      <c r="J25" s="9">
        <f>VLOOKUP(A25,Formelhilfe!$A$15:$H$74,8,FALSE)</f>
        <v>0</v>
      </c>
      <c r="K25" s="10">
        <f t="shared" si="1"/>
        <v>0</v>
      </c>
      <c r="L25" s="9">
        <f>VLOOKUP($A25,'7'!$B$10:$D$75,3,FALSE)</f>
        <v>0</v>
      </c>
      <c r="M25" s="9">
        <f>VLOOKUP($A25,'8'!$B$10:$D$75,3,FALSE)</f>
        <v>0</v>
      </c>
      <c r="N25" s="9">
        <f>VLOOKUP($A25,'9'!$B$10:$D$75,3,FALSE)</f>
        <v>0</v>
      </c>
      <c r="O25" s="9">
        <f>VLOOKUP($A25,'10'!$B$10:$D$75,3,FALSE)</f>
        <v>0</v>
      </c>
      <c r="P25" s="9">
        <f>VLOOKUP($A25,'11'!$B$10:$D$75,3,FALSE)</f>
        <v>0</v>
      </c>
      <c r="Q25" s="9">
        <f>VLOOKUP($A25,'12'!$B$10:$D$75,3,FALSE)</f>
        <v>0</v>
      </c>
      <c r="R25" s="10">
        <f t="shared" si="2"/>
        <v>0</v>
      </c>
      <c r="S25" s="9">
        <f>VLOOKUP(A25,Formelhilfe!$A$15:$O$74,15,FALSE)</f>
        <v>0</v>
      </c>
      <c r="T25" s="10">
        <f t="shared" si="3"/>
        <v>0</v>
      </c>
      <c r="U25" s="10">
        <f t="shared" si="4"/>
        <v>0</v>
      </c>
      <c r="V25" s="9">
        <f>VLOOKUP(A25,Formelhilfe!$A$15:$P$74,16,FALSE)</f>
        <v>0</v>
      </c>
      <c r="W25" s="11">
        <f t="shared" si="5"/>
        <v>0</v>
      </c>
    </row>
    <row r="26" spans="1:45" ht="20.25" customHeight="1" x14ac:dyDescent="0.35">
      <c r="A26" s="106" t="s">
        <v>76</v>
      </c>
      <c r="B26" s="92" t="str">
        <f>VLOOKUP(A26,'Wettkampf 1'!$B$16:$C$75,2,FALSE)</f>
        <v>Spahnharrenstätte</v>
      </c>
      <c r="C26" s="9">
        <f>VLOOKUP(A26,'Wettkampf 1'!$B$16:$D$75,3,FALSE)</f>
        <v>0</v>
      </c>
      <c r="D26" s="9">
        <f>VLOOKUP($A26,'2'!$B$16:$D$75,3,FALSE)</f>
        <v>0</v>
      </c>
      <c r="E26" s="9">
        <f>VLOOKUP($A26,'3'!$B$10:$D$75,3,FALSE)</f>
        <v>0</v>
      </c>
      <c r="F26" s="9">
        <f>VLOOKUP($A26,'4'!$B$10:$D$75,3,FALSE)</f>
        <v>0</v>
      </c>
      <c r="G26" s="9">
        <f>VLOOKUP($A26,'5'!$B$10:$D$75,3,FALSE)</f>
        <v>0</v>
      </c>
      <c r="H26" s="9">
        <f>VLOOKUP($A26,'6'!$B$10:$D$75,3,FALSE)</f>
        <v>0</v>
      </c>
      <c r="I26" s="9">
        <f t="shared" si="0"/>
        <v>0</v>
      </c>
      <c r="J26" s="9">
        <f>VLOOKUP(A26,Formelhilfe!$A$15:$H$74,8,FALSE)</f>
        <v>0</v>
      </c>
      <c r="K26" s="10">
        <f t="shared" si="1"/>
        <v>0</v>
      </c>
      <c r="L26" s="9">
        <f>VLOOKUP($A26,'7'!$B$10:$D$75,3,FALSE)</f>
        <v>0</v>
      </c>
      <c r="M26" s="9">
        <f>VLOOKUP($A26,'8'!$B$10:$D$75,3,FALSE)</f>
        <v>0</v>
      </c>
      <c r="N26" s="9">
        <f>VLOOKUP($A26,'9'!$B$10:$D$75,3,FALSE)</f>
        <v>0</v>
      </c>
      <c r="O26" s="9">
        <f>VLOOKUP($A26,'10'!$B$10:$D$75,3,FALSE)</f>
        <v>0</v>
      </c>
      <c r="P26" s="9">
        <f>VLOOKUP($A26,'11'!$B$10:$D$75,3,FALSE)</f>
        <v>0</v>
      </c>
      <c r="Q26" s="9">
        <f>VLOOKUP($A26,'12'!$B$10:$D$75,3,FALSE)</f>
        <v>0</v>
      </c>
      <c r="R26" s="10">
        <f t="shared" si="2"/>
        <v>0</v>
      </c>
      <c r="S26" s="9">
        <f>VLOOKUP(A26,Formelhilfe!$A$15:$O$74,15,FALSE)</f>
        <v>0</v>
      </c>
      <c r="T26" s="10">
        <f t="shared" si="3"/>
        <v>0</v>
      </c>
      <c r="U26" s="10">
        <f t="shared" si="4"/>
        <v>0</v>
      </c>
      <c r="V26" s="9">
        <f>VLOOKUP(A26,Formelhilfe!$A$15:$P$74,16,FALSE)</f>
        <v>0</v>
      </c>
      <c r="W26" s="11">
        <f t="shared" si="5"/>
        <v>0</v>
      </c>
    </row>
    <row r="27" spans="1:45" ht="20.25" customHeight="1" x14ac:dyDescent="0.35">
      <c r="A27" s="106" t="s">
        <v>77</v>
      </c>
      <c r="B27" s="92" t="str">
        <f>VLOOKUP(A27,'Wettkampf 1'!$B$16:$C$75,2,FALSE)</f>
        <v>Spahnharrenstätte</v>
      </c>
      <c r="C27" s="9">
        <f>VLOOKUP(A27,'Wettkampf 1'!$B$16:$D$75,3,FALSE)</f>
        <v>0</v>
      </c>
      <c r="D27" s="9">
        <f>VLOOKUP($A27,'2'!$B$16:$D$75,3,FALSE)</f>
        <v>0</v>
      </c>
      <c r="E27" s="9">
        <f>VLOOKUP($A27,'3'!$B$10:$D$75,3,FALSE)</f>
        <v>0</v>
      </c>
      <c r="F27" s="9">
        <f>VLOOKUP($A27,'4'!$B$10:$D$75,3,FALSE)</f>
        <v>0</v>
      </c>
      <c r="G27" s="9">
        <f>VLOOKUP($A27,'5'!$B$10:$D$75,3,FALSE)</f>
        <v>0</v>
      </c>
      <c r="H27" s="9">
        <f>VLOOKUP($A27,'6'!$B$10:$D$75,3,FALSE)</f>
        <v>0</v>
      </c>
      <c r="I27" s="9">
        <f t="shared" si="0"/>
        <v>0</v>
      </c>
      <c r="J27" s="9">
        <f>VLOOKUP(A27,Formelhilfe!$A$15:$H$74,8,FALSE)</f>
        <v>0</v>
      </c>
      <c r="K27" s="10">
        <f t="shared" si="1"/>
        <v>0</v>
      </c>
      <c r="L27" s="9">
        <f>VLOOKUP($A27,'7'!$B$10:$D$75,3,FALSE)</f>
        <v>0</v>
      </c>
      <c r="M27" s="9">
        <f>VLOOKUP($A27,'8'!$B$10:$D$75,3,FALSE)</f>
        <v>0</v>
      </c>
      <c r="N27" s="9">
        <f>VLOOKUP($A27,'9'!$B$10:$D$75,3,FALSE)</f>
        <v>0</v>
      </c>
      <c r="O27" s="9">
        <f>VLOOKUP($A27,'10'!$B$10:$D$75,3,FALSE)</f>
        <v>0</v>
      </c>
      <c r="P27" s="9">
        <f>VLOOKUP($A27,'11'!$B$10:$D$75,3,FALSE)</f>
        <v>0</v>
      </c>
      <c r="Q27" s="9">
        <f>VLOOKUP($A27,'12'!$B$10:$D$75,3,FALSE)</f>
        <v>0</v>
      </c>
      <c r="R27" s="10">
        <f t="shared" si="2"/>
        <v>0</v>
      </c>
      <c r="S27" s="9">
        <f>VLOOKUP(A27,Formelhilfe!$A$15:$O$74,15,FALSE)</f>
        <v>0</v>
      </c>
      <c r="T27" s="10">
        <f t="shared" si="3"/>
        <v>0</v>
      </c>
      <c r="U27" s="10">
        <f t="shared" si="4"/>
        <v>0</v>
      </c>
      <c r="V27" s="9">
        <f>VLOOKUP(A27,Formelhilfe!$A$15:$P$74,16,FALSE)</f>
        <v>0</v>
      </c>
      <c r="W27" s="11">
        <f t="shared" si="5"/>
        <v>0</v>
      </c>
    </row>
    <row r="28" spans="1:45" ht="20.25" customHeight="1" x14ac:dyDescent="0.35">
      <c r="A28" s="106" t="s">
        <v>78</v>
      </c>
      <c r="B28" s="92" t="str">
        <f>VLOOKUP(A28,'Wettkampf 1'!$B$16:$C$75,2,FALSE)</f>
        <v>Spahnharrenstätte</v>
      </c>
      <c r="C28" s="9">
        <f>VLOOKUP(A28,'Wettkampf 1'!$B$16:$D$75,3,FALSE)</f>
        <v>0</v>
      </c>
      <c r="D28" s="9">
        <f>VLOOKUP($A28,'2'!$B$16:$D$75,3,FALSE)</f>
        <v>0</v>
      </c>
      <c r="E28" s="9">
        <f>VLOOKUP($A28,'3'!$B$10:$D$75,3,FALSE)</f>
        <v>0</v>
      </c>
      <c r="F28" s="9">
        <f>VLOOKUP($A28,'4'!$B$10:$D$75,3,FALSE)</f>
        <v>0</v>
      </c>
      <c r="G28" s="9">
        <f>VLOOKUP($A28,'5'!$B$10:$D$75,3,FALSE)</f>
        <v>0</v>
      </c>
      <c r="H28" s="9">
        <f>VLOOKUP($A28,'6'!$B$10:$D$75,3,FALSE)</f>
        <v>0</v>
      </c>
      <c r="I28" s="9">
        <f t="shared" si="0"/>
        <v>0</v>
      </c>
      <c r="J28" s="9">
        <f>VLOOKUP(A28,Formelhilfe!$A$15:$H$74,8,FALSE)</f>
        <v>0</v>
      </c>
      <c r="K28" s="10">
        <f t="shared" si="1"/>
        <v>0</v>
      </c>
      <c r="L28" s="9">
        <f>VLOOKUP($A28,'7'!$B$10:$D$75,3,FALSE)</f>
        <v>0</v>
      </c>
      <c r="M28" s="9">
        <f>VLOOKUP($A28,'8'!$B$10:$D$75,3,FALSE)</f>
        <v>0</v>
      </c>
      <c r="N28" s="9">
        <f>VLOOKUP($A28,'9'!$B$10:$D$75,3,FALSE)</f>
        <v>0</v>
      </c>
      <c r="O28" s="9">
        <f>VLOOKUP($A28,'10'!$B$10:$D$75,3,FALSE)</f>
        <v>0</v>
      </c>
      <c r="P28" s="9">
        <f>VLOOKUP($A28,'11'!$B$10:$D$75,3,FALSE)</f>
        <v>0</v>
      </c>
      <c r="Q28" s="9">
        <f>VLOOKUP($A28,'12'!$B$10:$D$75,3,FALSE)</f>
        <v>0</v>
      </c>
      <c r="R28" s="10">
        <f t="shared" si="2"/>
        <v>0</v>
      </c>
      <c r="S28" s="9">
        <f>VLOOKUP(A28,Formelhilfe!$A$15:$O$74,15,FALSE)</f>
        <v>0</v>
      </c>
      <c r="T28" s="10">
        <f t="shared" si="3"/>
        <v>0</v>
      </c>
      <c r="U28" s="10">
        <f t="shared" si="4"/>
        <v>0</v>
      </c>
      <c r="V28" s="9">
        <f>VLOOKUP(A28,Formelhilfe!$A$15:$P$74,16,FALSE)</f>
        <v>0</v>
      </c>
      <c r="W28" s="11">
        <f t="shared" si="5"/>
        <v>0</v>
      </c>
    </row>
    <row r="29" spans="1:45" ht="20.25" customHeight="1" x14ac:dyDescent="0.35">
      <c r="A29" s="106" t="s">
        <v>79</v>
      </c>
      <c r="B29" s="92" t="str">
        <f>VLOOKUP(A29,'Wettkampf 1'!$B$16:$C$75,2,FALSE)</f>
        <v>Lorup</v>
      </c>
      <c r="C29" s="9">
        <f>VLOOKUP(A29,'Wettkampf 1'!$B$16:$D$75,3,FALSE)</f>
        <v>0</v>
      </c>
      <c r="D29" s="9">
        <f>VLOOKUP($A29,'2'!$B$16:$D$75,3,FALSE)</f>
        <v>0</v>
      </c>
      <c r="E29" s="9">
        <f>VLOOKUP($A29,'3'!$B$10:$D$75,3,FALSE)</f>
        <v>0</v>
      </c>
      <c r="F29" s="9">
        <f>VLOOKUP($A29,'4'!$B$10:$D$75,3,FALSE)</f>
        <v>0</v>
      </c>
      <c r="G29" s="9">
        <f>VLOOKUP($A29,'5'!$B$10:$D$75,3,FALSE)</f>
        <v>0</v>
      </c>
      <c r="H29" s="9">
        <f>VLOOKUP($A29,'6'!$B$10:$D$75,3,FALSE)</f>
        <v>0</v>
      </c>
      <c r="I29" s="9">
        <f t="shared" si="0"/>
        <v>0</v>
      </c>
      <c r="J29" s="9">
        <f>VLOOKUP(A29,Formelhilfe!$A$15:$H$74,8,FALSE)</f>
        <v>0</v>
      </c>
      <c r="K29" s="10">
        <f t="shared" si="1"/>
        <v>0</v>
      </c>
      <c r="L29" s="9">
        <f>VLOOKUP($A29,'7'!$B$10:$D$75,3,FALSE)</f>
        <v>0</v>
      </c>
      <c r="M29" s="9">
        <f>VLOOKUP($A29,'8'!$B$10:$D$75,3,FALSE)</f>
        <v>0</v>
      </c>
      <c r="N29" s="9">
        <f>VLOOKUP($A29,'9'!$B$10:$D$75,3,FALSE)</f>
        <v>0</v>
      </c>
      <c r="O29" s="9">
        <f>VLOOKUP($A29,'10'!$B$10:$D$75,3,FALSE)</f>
        <v>0</v>
      </c>
      <c r="P29" s="9">
        <f>VLOOKUP($A29,'11'!$B$10:$D$75,3,FALSE)</f>
        <v>0</v>
      </c>
      <c r="Q29" s="9">
        <f>VLOOKUP($A29,'12'!$B$10:$D$75,3,FALSE)</f>
        <v>0</v>
      </c>
      <c r="R29" s="10">
        <f t="shared" si="2"/>
        <v>0</v>
      </c>
      <c r="S29" s="9">
        <f>VLOOKUP(A29,Formelhilfe!$A$15:$O$74,15,FALSE)</f>
        <v>0</v>
      </c>
      <c r="T29" s="10">
        <f t="shared" si="3"/>
        <v>0</v>
      </c>
      <c r="U29" s="10">
        <f t="shared" si="4"/>
        <v>0</v>
      </c>
      <c r="V29" s="9">
        <f>VLOOKUP(A29,Formelhilfe!$A$15:$P$74,16,FALSE)</f>
        <v>0</v>
      </c>
      <c r="W29" s="11">
        <f t="shared" si="5"/>
        <v>0</v>
      </c>
    </row>
    <row r="30" spans="1:45" ht="20.25" customHeight="1" x14ac:dyDescent="0.35">
      <c r="A30" s="106" t="s">
        <v>80</v>
      </c>
      <c r="B30" s="92" t="str">
        <f>VLOOKUP(A30,'Wettkampf 1'!$B$16:$C$75,2,FALSE)</f>
        <v>Lorup</v>
      </c>
      <c r="C30" s="9">
        <f>VLOOKUP(A30,'Wettkampf 1'!$B$16:$D$75,3,FALSE)</f>
        <v>0</v>
      </c>
      <c r="D30" s="9">
        <f>VLOOKUP($A30,'2'!$B$16:$D$75,3,FALSE)</f>
        <v>0</v>
      </c>
      <c r="E30" s="9">
        <f>VLOOKUP($A30,'3'!$B$10:$D$75,3,FALSE)</f>
        <v>0</v>
      </c>
      <c r="F30" s="9">
        <f>VLOOKUP($A30,'4'!$B$10:$D$75,3,FALSE)</f>
        <v>0</v>
      </c>
      <c r="G30" s="9">
        <f>VLOOKUP($A30,'5'!$B$10:$D$75,3,FALSE)</f>
        <v>0</v>
      </c>
      <c r="H30" s="9">
        <f>VLOOKUP($A30,'6'!$B$10:$D$75,3,FALSE)</f>
        <v>0</v>
      </c>
      <c r="I30" s="9">
        <f t="shared" si="0"/>
        <v>0</v>
      </c>
      <c r="J30" s="9">
        <f>VLOOKUP(A30,Formelhilfe!$A$15:$H$74,8,FALSE)</f>
        <v>0</v>
      </c>
      <c r="K30" s="10">
        <f t="shared" si="1"/>
        <v>0</v>
      </c>
      <c r="L30" s="9">
        <f>VLOOKUP($A30,'7'!$B$10:$D$75,3,FALSE)</f>
        <v>0</v>
      </c>
      <c r="M30" s="9">
        <f>VLOOKUP($A30,'8'!$B$10:$D$75,3,FALSE)</f>
        <v>0</v>
      </c>
      <c r="N30" s="9">
        <f>VLOOKUP($A30,'9'!$B$10:$D$75,3,FALSE)</f>
        <v>0</v>
      </c>
      <c r="O30" s="9">
        <f>VLOOKUP($A30,'10'!$B$10:$D$75,3,FALSE)</f>
        <v>0</v>
      </c>
      <c r="P30" s="9">
        <f>VLOOKUP($A30,'11'!$B$10:$D$75,3,FALSE)</f>
        <v>0</v>
      </c>
      <c r="Q30" s="9">
        <f>VLOOKUP($A30,'12'!$B$10:$D$75,3,FALSE)</f>
        <v>0</v>
      </c>
      <c r="R30" s="10">
        <f t="shared" si="2"/>
        <v>0</v>
      </c>
      <c r="S30" s="9">
        <f>VLOOKUP(A30,Formelhilfe!$A$15:$O$74,15,FALSE)</f>
        <v>0</v>
      </c>
      <c r="T30" s="10">
        <f t="shared" si="3"/>
        <v>0</v>
      </c>
      <c r="U30" s="10">
        <f t="shared" si="4"/>
        <v>0</v>
      </c>
      <c r="V30" s="9">
        <f>VLOOKUP(A30,Formelhilfe!$A$15:$P$74,16,FALSE)</f>
        <v>0</v>
      </c>
      <c r="W30" s="11">
        <f t="shared" si="5"/>
        <v>0</v>
      </c>
    </row>
    <row r="31" spans="1:45" ht="20.25" customHeight="1" x14ac:dyDescent="0.35">
      <c r="A31" s="106" t="s">
        <v>81</v>
      </c>
      <c r="B31" s="92" t="str">
        <f>VLOOKUP(A31,'Wettkampf 1'!$B$16:$C$75,2,FALSE)</f>
        <v>Lorup</v>
      </c>
      <c r="C31" s="9">
        <f>VLOOKUP(A31,'Wettkampf 1'!$B$16:$D$75,3,FALSE)</f>
        <v>0</v>
      </c>
      <c r="D31" s="9">
        <f>VLOOKUP($A31,'2'!$B$16:$D$75,3,FALSE)</f>
        <v>0</v>
      </c>
      <c r="E31" s="9">
        <f>VLOOKUP($A31,'3'!$B$10:$D$75,3,FALSE)</f>
        <v>0</v>
      </c>
      <c r="F31" s="9">
        <f>VLOOKUP($A31,'4'!$B$10:$D$75,3,FALSE)</f>
        <v>0</v>
      </c>
      <c r="G31" s="9">
        <f>VLOOKUP($A31,'5'!$B$10:$D$75,3,FALSE)</f>
        <v>0</v>
      </c>
      <c r="H31" s="9">
        <f>VLOOKUP($A31,'6'!$B$10:$D$75,3,FALSE)</f>
        <v>0</v>
      </c>
      <c r="I31" s="9">
        <f t="shared" si="0"/>
        <v>0</v>
      </c>
      <c r="J31" s="9">
        <f>VLOOKUP(A31,Formelhilfe!$A$15:$H$74,8,FALSE)</f>
        <v>0</v>
      </c>
      <c r="K31" s="10">
        <f t="shared" si="1"/>
        <v>0</v>
      </c>
      <c r="L31" s="9">
        <f>VLOOKUP($A31,'7'!$B$10:$D$75,3,FALSE)</f>
        <v>0</v>
      </c>
      <c r="M31" s="9">
        <f>VLOOKUP($A31,'8'!$B$10:$D$75,3,FALSE)</f>
        <v>0</v>
      </c>
      <c r="N31" s="9">
        <f>VLOOKUP($A31,'9'!$B$10:$D$75,3,FALSE)</f>
        <v>0</v>
      </c>
      <c r="O31" s="9">
        <f>VLOOKUP($A31,'10'!$B$10:$D$75,3,FALSE)</f>
        <v>0</v>
      </c>
      <c r="P31" s="9">
        <f>VLOOKUP($A31,'11'!$B$10:$D$75,3,FALSE)</f>
        <v>0</v>
      </c>
      <c r="Q31" s="9">
        <f>VLOOKUP($A31,'12'!$B$10:$D$75,3,FALSE)</f>
        <v>0</v>
      </c>
      <c r="R31" s="10">
        <f t="shared" si="2"/>
        <v>0</v>
      </c>
      <c r="S31" s="9">
        <f>VLOOKUP(A31,Formelhilfe!$A$15:$O$74,15,FALSE)</f>
        <v>0</v>
      </c>
      <c r="T31" s="10">
        <f t="shared" si="3"/>
        <v>0</v>
      </c>
      <c r="U31" s="10">
        <f t="shared" si="4"/>
        <v>0</v>
      </c>
      <c r="V31" s="9">
        <f>VLOOKUP(A31,Formelhilfe!$A$15:$P$74,16,FALSE)</f>
        <v>0</v>
      </c>
      <c r="W31" s="11">
        <f t="shared" si="5"/>
        <v>0</v>
      </c>
    </row>
    <row r="32" spans="1:45" ht="20.25" customHeight="1" x14ac:dyDescent="0.35">
      <c r="A32" s="106" t="s">
        <v>50</v>
      </c>
      <c r="B32" s="92" t="str">
        <f>VLOOKUP(A32,'Wettkampf 1'!$B$16:$C$75,2,FALSE)</f>
        <v>Lorup</v>
      </c>
      <c r="C32" s="9">
        <f>VLOOKUP(A32,'Wettkampf 1'!$B$16:$D$75,3,FALSE)</f>
        <v>0</v>
      </c>
      <c r="D32" s="9">
        <f>VLOOKUP($A32,'2'!$B$16:$D$75,3,FALSE)</f>
        <v>0</v>
      </c>
      <c r="E32" s="9">
        <f>VLOOKUP($A32,'3'!$B$10:$D$75,3,FALSE)</f>
        <v>0</v>
      </c>
      <c r="F32" s="9">
        <f>VLOOKUP($A32,'4'!$B$10:$D$75,3,FALSE)</f>
        <v>0</v>
      </c>
      <c r="G32" s="9">
        <f>VLOOKUP($A32,'5'!$B$10:$D$75,3,FALSE)</f>
        <v>0</v>
      </c>
      <c r="H32" s="9">
        <f>VLOOKUP($A32,'6'!$B$10:$D$75,3,FALSE)</f>
        <v>0</v>
      </c>
      <c r="I32" s="9">
        <f t="shared" si="0"/>
        <v>0</v>
      </c>
      <c r="J32" s="9">
        <f>VLOOKUP(A32,Formelhilfe!$A$15:$H$74,8,FALSE)</f>
        <v>0</v>
      </c>
      <c r="K32" s="10">
        <f t="shared" si="1"/>
        <v>0</v>
      </c>
      <c r="L32" s="9">
        <f>VLOOKUP($A32,'7'!$B$10:$D$75,3,FALSE)</f>
        <v>0</v>
      </c>
      <c r="M32" s="9">
        <f>VLOOKUP($A32,'8'!$B$10:$D$75,3,FALSE)</f>
        <v>0</v>
      </c>
      <c r="N32" s="9">
        <f>VLOOKUP($A32,'9'!$B$10:$D$75,3,FALSE)</f>
        <v>0</v>
      </c>
      <c r="O32" s="9">
        <f>VLOOKUP($A32,'10'!$B$10:$D$75,3,FALSE)</f>
        <v>0</v>
      </c>
      <c r="P32" s="9">
        <f>VLOOKUP($A32,'11'!$B$10:$D$75,3,FALSE)</f>
        <v>0</v>
      </c>
      <c r="Q32" s="9">
        <f>VLOOKUP($A32,'12'!$B$10:$D$75,3,FALSE)</f>
        <v>0</v>
      </c>
      <c r="R32" s="10">
        <f t="shared" si="2"/>
        <v>0</v>
      </c>
      <c r="S32" s="9">
        <f>VLOOKUP(A32,Formelhilfe!$A$15:$O$74,15,FALSE)</f>
        <v>0</v>
      </c>
      <c r="T32" s="10">
        <f t="shared" si="3"/>
        <v>0</v>
      </c>
      <c r="U32" s="10">
        <f t="shared" si="4"/>
        <v>0</v>
      </c>
      <c r="V32" s="9">
        <f>VLOOKUP(A32,Formelhilfe!$A$15:$P$74,16,FALSE)</f>
        <v>0</v>
      </c>
      <c r="W32" s="11">
        <f t="shared" si="5"/>
        <v>0</v>
      </c>
    </row>
    <row r="33" spans="1:23" ht="20.25" customHeight="1" x14ac:dyDescent="0.35">
      <c r="A33" s="106" t="s">
        <v>82</v>
      </c>
      <c r="B33" s="92" t="str">
        <f>VLOOKUP(A33,'Wettkampf 1'!$B$16:$C$75,2,FALSE)</f>
        <v>Lahn</v>
      </c>
      <c r="C33" s="9">
        <f>VLOOKUP(A33,'Wettkampf 1'!$B$16:$D$75,3,FALSE)</f>
        <v>0</v>
      </c>
      <c r="D33" s="9">
        <f>VLOOKUP($A33,'2'!$B$16:$D$75,3,FALSE)</f>
        <v>0</v>
      </c>
      <c r="E33" s="9">
        <f>VLOOKUP($A33,'3'!$B$10:$D$75,3,FALSE)</f>
        <v>0</v>
      </c>
      <c r="F33" s="9">
        <f>VLOOKUP($A33,'4'!$B$10:$D$75,3,FALSE)</f>
        <v>0</v>
      </c>
      <c r="G33" s="9">
        <f>VLOOKUP($A33,'5'!$B$10:$D$75,3,FALSE)</f>
        <v>0</v>
      </c>
      <c r="H33" s="9">
        <f>VLOOKUP($A33,'6'!$B$10:$D$75,3,FALSE)</f>
        <v>0</v>
      </c>
      <c r="I33" s="9">
        <f t="shared" si="0"/>
        <v>0</v>
      </c>
      <c r="J33" s="9">
        <f>VLOOKUP(A33,Formelhilfe!$A$15:$H$74,8,FALSE)</f>
        <v>0</v>
      </c>
      <c r="K33" s="10">
        <f t="shared" si="1"/>
        <v>0</v>
      </c>
      <c r="L33" s="9">
        <f>VLOOKUP($A33,'7'!$B$10:$D$75,3,FALSE)</f>
        <v>0</v>
      </c>
      <c r="M33" s="9">
        <f>VLOOKUP($A33,'8'!$B$10:$D$75,3,FALSE)</f>
        <v>0</v>
      </c>
      <c r="N33" s="9">
        <f>VLOOKUP($A33,'9'!$B$10:$D$75,3,FALSE)</f>
        <v>0</v>
      </c>
      <c r="O33" s="9">
        <f>VLOOKUP($A33,'10'!$B$10:$D$75,3,FALSE)</f>
        <v>0</v>
      </c>
      <c r="P33" s="9">
        <f>VLOOKUP($A33,'11'!$B$10:$D$75,3,FALSE)</f>
        <v>0</v>
      </c>
      <c r="Q33" s="9">
        <f>VLOOKUP($A33,'12'!$B$10:$D$75,3,FALSE)</f>
        <v>0</v>
      </c>
      <c r="R33" s="10">
        <f t="shared" si="2"/>
        <v>0</v>
      </c>
      <c r="S33" s="9">
        <f>VLOOKUP(A33,Formelhilfe!$A$15:$O$74,15,FALSE)</f>
        <v>0</v>
      </c>
      <c r="T33" s="10">
        <f t="shared" si="3"/>
        <v>0</v>
      </c>
      <c r="U33" s="10">
        <f t="shared" si="4"/>
        <v>0</v>
      </c>
      <c r="V33" s="9">
        <f>VLOOKUP(A33,Formelhilfe!$A$15:$P$74,16,FALSE)</f>
        <v>0</v>
      </c>
      <c r="W33" s="11">
        <f t="shared" si="5"/>
        <v>0</v>
      </c>
    </row>
    <row r="34" spans="1:23" ht="20.25" customHeight="1" x14ac:dyDescent="0.35">
      <c r="A34" s="106" t="s">
        <v>83</v>
      </c>
      <c r="B34" s="92" t="str">
        <f>VLOOKUP(A34,'Wettkampf 1'!$B$16:$C$75,2,FALSE)</f>
        <v>Lahn</v>
      </c>
      <c r="C34" s="9">
        <f>VLOOKUP(A34,'Wettkampf 1'!$B$16:$D$75,3,FALSE)</f>
        <v>0</v>
      </c>
      <c r="D34" s="9">
        <f>VLOOKUP($A34,'2'!$B$16:$D$75,3,FALSE)</f>
        <v>0</v>
      </c>
      <c r="E34" s="9">
        <f>VLOOKUP($A34,'3'!$B$10:$D$75,3,FALSE)</f>
        <v>0</v>
      </c>
      <c r="F34" s="9">
        <f>VLOOKUP($A34,'4'!$B$10:$D$75,3,FALSE)</f>
        <v>0</v>
      </c>
      <c r="G34" s="9">
        <f>VLOOKUP($A34,'5'!$B$10:$D$75,3,FALSE)</f>
        <v>0</v>
      </c>
      <c r="H34" s="9">
        <f>VLOOKUP($A34,'6'!$B$10:$D$75,3,FALSE)</f>
        <v>0</v>
      </c>
      <c r="I34" s="9">
        <f t="shared" ref="I34:I65" si="6">IF(J34 &gt; 0,K34/J34,0)</f>
        <v>0</v>
      </c>
      <c r="J34" s="9">
        <f>VLOOKUP(A34,Formelhilfe!$A$15:$H$74,8,FALSE)</f>
        <v>0</v>
      </c>
      <c r="K34" s="10">
        <f t="shared" ref="K34:K61" si="7">SUM(C34:H34)</f>
        <v>0</v>
      </c>
      <c r="L34" s="9">
        <f>VLOOKUP($A34,'7'!$B$10:$D$75,3,FALSE)</f>
        <v>0</v>
      </c>
      <c r="M34" s="9">
        <f>VLOOKUP($A34,'8'!$B$10:$D$75,3,FALSE)</f>
        <v>0</v>
      </c>
      <c r="N34" s="9">
        <f>VLOOKUP($A34,'9'!$B$10:$D$75,3,FALSE)</f>
        <v>0</v>
      </c>
      <c r="O34" s="9">
        <f>VLOOKUP($A34,'10'!$B$10:$D$75,3,FALSE)</f>
        <v>0</v>
      </c>
      <c r="P34" s="9">
        <f>VLOOKUP($A34,'11'!$B$10:$D$75,3,FALSE)</f>
        <v>0</v>
      </c>
      <c r="Q34" s="9">
        <f>VLOOKUP($A34,'12'!$B$10:$D$75,3,FALSE)</f>
        <v>0</v>
      </c>
      <c r="R34" s="10">
        <f t="shared" ref="R34:R65" si="8">IF(S34 &gt;0,T34/S34,0)</f>
        <v>0</v>
      </c>
      <c r="S34" s="9">
        <f>VLOOKUP(A34,Formelhilfe!$A$15:$O$74,15,FALSE)</f>
        <v>0</v>
      </c>
      <c r="T34" s="10">
        <f t="shared" ref="T34:T61" si="9">SUM(L34:Q34)</f>
        <v>0</v>
      </c>
      <c r="U34" s="10">
        <f t="shared" ref="U34:U65" si="10">IF(V34&gt;0,W34/V34,0)</f>
        <v>0</v>
      </c>
      <c r="V34" s="9">
        <f>VLOOKUP(A34,Formelhilfe!$A$15:$P$74,16,FALSE)</f>
        <v>0</v>
      </c>
      <c r="W34" s="11">
        <f t="shared" ref="W34:W61" si="11">SUM(C34:H34,L34:Q34)</f>
        <v>0</v>
      </c>
    </row>
    <row r="35" spans="1:23" ht="20.25" customHeight="1" x14ac:dyDescent="0.35">
      <c r="A35" s="106" t="s">
        <v>84</v>
      </c>
      <c r="B35" s="92" t="str">
        <f>VLOOKUP(A35,'Wettkampf 1'!$B$16:$C$75,2,FALSE)</f>
        <v>Lahn</v>
      </c>
      <c r="C35" s="9">
        <f>VLOOKUP(A35,'Wettkampf 1'!$B$16:$D$75,3,FALSE)</f>
        <v>0</v>
      </c>
      <c r="D35" s="9">
        <f>VLOOKUP($A35,'2'!$B$16:$D$75,3,FALSE)</f>
        <v>0</v>
      </c>
      <c r="E35" s="9">
        <f>VLOOKUP($A35,'3'!$B$10:$D$75,3,FALSE)</f>
        <v>0</v>
      </c>
      <c r="F35" s="9">
        <f>VLOOKUP($A35,'4'!$B$10:$D$75,3,FALSE)</f>
        <v>0</v>
      </c>
      <c r="G35" s="9">
        <f>VLOOKUP($A35,'5'!$B$10:$D$75,3,FALSE)</f>
        <v>0</v>
      </c>
      <c r="H35" s="9">
        <f>VLOOKUP($A35,'6'!$B$10:$D$75,3,FALSE)</f>
        <v>0</v>
      </c>
      <c r="I35" s="9">
        <f t="shared" si="6"/>
        <v>0</v>
      </c>
      <c r="J35" s="9">
        <f>VLOOKUP(A35,Formelhilfe!$A$15:$H$74,8,FALSE)</f>
        <v>0</v>
      </c>
      <c r="K35" s="10">
        <f t="shared" si="7"/>
        <v>0</v>
      </c>
      <c r="L35" s="9">
        <f>VLOOKUP($A35,'7'!$B$10:$D$75,3,FALSE)</f>
        <v>0</v>
      </c>
      <c r="M35" s="9">
        <f>VLOOKUP($A35,'8'!$B$10:$D$75,3,FALSE)</f>
        <v>0</v>
      </c>
      <c r="N35" s="9">
        <f>VLOOKUP($A35,'9'!$B$10:$D$75,3,FALSE)</f>
        <v>0</v>
      </c>
      <c r="O35" s="9">
        <f>VLOOKUP($A35,'10'!$B$10:$D$75,3,FALSE)</f>
        <v>0</v>
      </c>
      <c r="P35" s="9">
        <f>VLOOKUP($A35,'11'!$B$10:$D$75,3,FALSE)</f>
        <v>0</v>
      </c>
      <c r="Q35" s="9">
        <f>VLOOKUP($A35,'12'!$B$10:$D$75,3,FALSE)</f>
        <v>0</v>
      </c>
      <c r="R35" s="10">
        <f t="shared" si="8"/>
        <v>0</v>
      </c>
      <c r="S35" s="9">
        <f>VLOOKUP(A35,Formelhilfe!$A$15:$O$74,15,FALSE)</f>
        <v>0</v>
      </c>
      <c r="T35" s="10">
        <f t="shared" si="9"/>
        <v>0</v>
      </c>
      <c r="U35" s="10">
        <f t="shared" si="10"/>
        <v>0</v>
      </c>
      <c r="V35" s="9">
        <f>VLOOKUP(A35,Formelhilfe!$A$15:$P$74,16,FALSE)</f>
        <v>0</v>
      </c>
      <c r="W35" s="11">
        <f t="shared" si="11"/>
        <v>0</v>
      </c>
    </row>
    <row r="36" spans="1:23" ht="20.25" customHeight="1" x14ac:dyDescent="0.35">
      <c r="A36" s="106" t="s">
        <v>85</v>
      </c>
      <c r="B36" s="92" t="str">
        <f>VLOOKUP(A36,'Wettkampf 1'!$B$16:$C$75,2,FALSE)</f>
        <v>Lahn</v>
      </c>
      <c r="C36" s="9">
        <f>VLOOKUP(A36,'Wettkampf 1'!$B$16:$D$75,3,FALSE)</f>
        <v>0</v>
      </c>
      <c r="D36" s="9">
        <f>VLOOKUP($A36,'2'!$B$16:$D$75,3,FALSE)</f>
        <v>0</v>
      </c>
      <c r="E36" s="9">
        <f>VLOOKUP($A36,'3'!$B$10:$D$75,3,FALSE)</f>
        <v>0</v>
      </c>
      <c r="F36" s="9">
        <f>VLOOKUP($A36,'4'!$B$10:$D$75,3,FALSE)</f>
        <v>0</v>
      </c>
      <c r="G36" s="9">
        <f>VLOOKUP($A36,'5'!$B$10:$D$75,3,FALSE)</f>
        <v>0</v>
      </c>
      <c r="H36" s="9">
        <f>VLOOKUP($A36,'6'!$B$10:$D$75,3,FALSE)</f>
        <v>0</v>
      </c>
      <c r="I36" s="9">
        <f t="shared" si="6"/>
        <v>0</v>
      </c>
      <c r="J36" s="9">
        <f>VLOOKUP(A36,Formelhilfe!$A$15:$H$74,8,FALSE)</f>
        <v>0</v>
      </c>
      <c r="K36" s="10">
        <f t="shared" si="7"/>
        <v>0</v>
      </c>
      <c r="L36" s="9">
        <f>VLOOKUP($A36,'7'!$B$10:$D$75,3,FALSE)</f>
        <v>0</v>
      </c>
      <c r="M36" s="9">
        <f>VLOOKUP($A36,'8'!$B$10:$D$75,3,FALSE)</f>
        <v>0</v>
      </c>
      <c r="N36" s="9">
        <f>VLOOKUP($A36,'9'!$B$10:$D$75,3,FALSE)</f>
        <v>0</v>
      </c>
      <c r="O36" s="9">
        <f>VLOOKUP($A36,'10'!$B$10:$D$75,3,FALSE)</f>
        <v>0</v>
      </c>
      <c r="P36" s="9">
        <f>VLOOKUP($A36,'11'!$B$10:$D$75,3,FALSE)</f>
        <v>0</v>
      </c>
      <c r="Q36" s="9">
        <f>VLOOKUP($A36,'12'!$B$10:$D$75,3,FALSE)</f>
        <v>0</v>
      </c>
      <c r="R36" s="10">
        <f t="shared" si="8"/>
        <v>0</v>
      </c>
      <c r="S36" s="9">
        <f>VLOOKUP(A36,Formelhilfe!$A$15:$O$74,15,FALSE)</f>
        <v>0</v>
      </c>
      <c r="T36" s="10">
        <f t="shared" si="9"/>
        <v>0</v>
      </c>
      <c r="U36" s="10">
        <f t="shared" si="10"/>
        <v>0</v>
      </c>
      <c r="V36" s="9">
        <f>VLOOKUP(A36,Formelhilfe!$A$15:$P$74,16,FALSE)</f>
        <v>0</v>
      </c>
      <c r="W36" s="11">
        <f t="shared" si="11"/>
        <v>0</v>
      </c>
    </row>
    <row r="37" spans="1:23" ht="20.25" customHeight="1" x14ac:dyDescent="0.35">
      <c r="A37" s="106" t="s">
        <v>86</v>
      </c>
      <c r="B37" s="92" t="str">
        <f>VLOOKUP(A37,'Wettkampf 1'!$B$16:$C$75,2,FALSE)</f>
        <v>Verein VIII</v>
      </c>
      <c r="C37" s="9">
        <f>VLOOKUP(A37,'Wettkampf 1'!$B$16:$D$75,3,FALSE)</f>
        <v>0</v>
      </c>
      <c r="D37" s="9">
        <f>VLOOKUP($A37,'2'!$B$16:$D$75,3,FALSE)</f>
        <v>0</v>
      </c>
      <c r="E37" s="9">
        <f>VLOOKUP($A37,'3'!$B$10:$D$75,3,FALSE)</f>
        <v>0</v>
      </c>
      <c r="F37" s="9">
        <f>VLOOKUP($A37,'4'!$B$10:$D$75,3,FALSE)</f>
        <v>0</v>
      </c>
      <c r="G37" s="9">
        <f>VLOOKUP($A37,'5'!$B$10:$D$75,3,FALSE)</f>
        <v>0</v>
      </c>
      <c r="H37" s="9">
        <f>VLOOKUP($A37,'6'!$B$10:$D$75,3,FALSE)</f>
        <v>0</v>
      </c>
      <c r="I37" s="9">
        <f t="shared" si="6"/>
        <v>0</v>
      </c>
      <c r="J37" s="9">
        <f>VLOOKUP(A37,Formelhilfe!$A$15:$H$74,8,FALSE)</f>
        <v>0</v>
      </c>
      <c r="K37" s="10">
        <f t="shared" si="7"/>
        <v>0</v>
      </c>
      <c r="L37" s="9">
        <f>VLOOKUP($A37,'7'!$B$10:$D$75,3,FALSE)</f>
        <v>0</v>
      </c>
      <c r="M37" s="9">
        <f>VLOOKUP($A37,'8'!$B$10:$D$75,3,FALSE)</f>
        <v>0</v>
      </c>
      <c r="N37" s="9">
        <f>VLOOKUP($A37,'9'!$B$10:$D$75,3,FALSE)</f>
        <v>0</v>
      </c>
      <c r="O37" s="9">
        <f>VLOOKUP($A37,'10'!$B$10:$D$75,3,FALSE)</f>
        <v>0</v>
      </c>
      <c r="P37" s="9">
        <f>VLOOKUP($A37,'11'!$B$10:$D$75,3,FALSE)</f>
        <v>0</v>
      </c>
      <c r="Q37" s="9">
        <f>VLOOKUP($A37,'12'!$B$10:$D$75,3,FALSE)</f>
        <v>0</v>
      </c>
      <c r="R37" s="10">
        <f t="shared" si="8"/>
        <v>0</v>
      </c>
      <c r="S37" s="9">
        <f>VLOOKUP(A37,Formelhilfe!$A$15:$O$74,15,FALSE)</f>
        <v>0</v>
      </c>
      <c r="T37" s="10">
        <f t="shared" si="9"/>
        <v>0</v>
      </c>
      <c r="U37" s="10">
        <f t="shared" si="10"/>
        <v>0</v>
      </c>
      <c r="V37" s="9">
        <f>VLOOKUP(A37,Formelhilfe!$A$15:$P$74,16,FALSE)</f>
        <v>0</v>
      </c>
      <c r="W37" s="11">
        <f t="shared" si="11"/>
        <v>0</v>
      </c>
    </row>
    <row r="38" spans="1:23" ht="21" x14ac:dyDescent="0.35">
      <c r="A38" s="106" t="s">
        <v>100</v>
      </c>
      <c r="B38" s="92" t="str">
        <f>VLOOKUP(A38,'Wettkampf 1'!$B$16:$C$75,2,FALSE)</f>
        <v>Verein VIII</v>
      </c>
      <c r="C38" s="9">
        <f>VLOOKUP(A38,'Wettkampf 1'!$B$16:$D$75,3,FALSE)</f>
        <v>0</v>
      </c>
      <c r="D38" s="9">
        <f>VLOOKUP($A38,'2'!$B$16:$D$75,3,FALSE)</f>
        <v>0</v>
      </c>
      <c r="E38" s="9">
        <f>VLOOKUP($A38,'3'!$B$10:$D$75,3,FALSE)</f>
        <v>0</v>
      </c>
      <c r="F38" s="9">
        <f>VLOOKUP($A38,'4'!$B$10:$D$75,3,FALSE)</f>
        <v>0</v>
      </c>
      <c r="G38" s="9">
        <f>VLOOKUP($A38,'5'!$B$10:$D$75,3,FALSE)</f>
        <v>0</v>
      </c>
      <c r="H38" s="9">
        <f>VLOOKUP($A38,'6'!$B$10:$D$75,3,FALSE)</f>
        <v>0</v>
      </c>
      <c r="I38" s="9">
        <f t="shared" si="6"/>
        <v>0</v>
      </c>
      <c r="J38" s="9">
        <f>VLOOKUP(A38,Formelhilfe!$A$15:$H$74,8,FALSE)</f>
        <v>0</v>
      </c>
      <c r="K38" s="10">
        <f t="shared" si="7"/>
        <v>0</v>
      </c>
      <c r="L38" s="9">
        <f>VLOOKUP($A38,'7'!$B$10:$D$75,3,FALSE)</f>
        <v>0</v>
      </c>
      <c r="M38" s="9">
        <f>VLOOKUP($A38,'8'!$B$10:$D$75,3,FALSE)</f>
        <v>0</v>
      </c>
      <c r="N38" s="9">
        <f>VLOOKUP($A38,'9'!$B$10:$D$75,3,FALSE)</f>
        <v>0</v>
      </c>
      <c r="O38" s="9">
        <f>VLOOKUP($A38,'10'!$B$10:$D$75,3,FALSE)</f>
        <v>0</v>
      </c>
      <c r="P38" s="9">
        <f>VLOOKUP($A38,'11'!$B$10:$D$75,3,FALSE)</f>
        <v>0</v>
      </c>
      <c r="Q38" s="9">
        <f>VLOOKUP($A38,'12'!$B$10:$D$75,3,FALSE)</f>
        <v>0</v>
      </c>
      <c r="R38" s="10">
        <f t="shared" si="8"/>
        <v>0</v>
      </c>
      <c r="S38" s="9">
        <f>VLOOKUP(A38,Formelhilfe!$A$15:$O$74,15,FALSE)</f>
        <v>0</v>
      </c>
      <c r="T38" s="10">
        <f t="shared" si="9"/>
        <v>0</v>
      </c>
      <c r="U38" s="10">
        <f t="shared" si="10"/>
        <v>0</v>
      </c>
      <c r="V38" s="9">
        <f>VLOOKUP(A38,Formelhilfe!$A$15:$P$74,16,FALSE)</f>
        <v>0</v>
      </c>
      <c r="W38" s="11">
        <f t="shared" si="11"/>
        <v>0</v>
      </c>
    </row>
    <row r="39" spans="1:23" ht="21" x14ac:dyDescent="0.35">
      <c r="A39" s="106" t="s">
        <v>101</v>
      </c>
      <c r="B39" s="92" t="str">
        <f>VLOOKUP(A39,'Wettkampf 1'!$B$16:$C$75,2,FALSE)</f>
        <v>Verein VIII</v>
      </c>
      <c r="C39" s="9">
        <f>VLOOKUP(A39,'Wettkampf 1'!$B$16:$D$75,3,FALSE)</f>
        <v>0</v>
      </c>
      <c r="D39" s="9">
        <f>VLOOKUP($A39,'2'!$B$16:$D$75,3,FALSE)</f>
        <v>0</v>
      </c>
      <c r="E39" s="9">
        <f>VLOOKUP($A39,'3'!$B$10:$D$75,3,FALSE)</f>
        <v>0</v>
      </c>
      <c r="F39" s="9">
        <f>VLOOKUP($A39,'4'!$B$10:$D$75,3,FALSE)</f>
        <v>0</v>
      </c>
      <c r="G39" s="9">
        <f>VLOOKUP($A39,'5'!$B$10:$D$75,3,FALSE)</f>
        <v>0</v>
      </c>
      <c r="H39" s="9">
        <f>VLOOKUP($A39,'6'!$B$10:$D$75,3,FALSE)</f>
        <v>0</v>
      </c>
      <c r="I39" s="9">
        <f t="shared" si="6"/>
        <v>0</v>
      </c>
      <c r="J39" s="9">
        <f>VLOOKUP(A39,Formelhilfe!$A$15:$H$74,8,FALSE)</f>
        <v>0</v>
      </c>
      <c r="K39" s="10">
        <f t="shared" si="7"/>
        <v>0</v>
      </c>
      <c r="L39" s="9">
        <f>VLOOKUP($A39,'7'!$B$10:$D$75,3,FALSE)</f>
        <v>0</v>
      </c>
      <c r="M39" s="9">
        <f>VLOOKUP($A39,'8'!$B$10:$D$75,3,FALSE)</f>
        <v>0</v>
      </c>
      <c r="N39" s="9">
        <f>VLOOKUP($A39,'9'!$B$10:$D$75,3,FALSE)</f>
        <v>0</v>
      </c>
      <c r="O39" s="9">
        <f>VLOOKUP($A39,'10'!$B$10:$D$75,3,FALSE)</f>
        <v>0</v>
      </c>
      <c r="P39" s="9">
        <f>VLOOKUP($A39,'11'!$B$10:$D$75,3,FALSE)</f>
        <v>0</v>
      </c>
      <c r="Q39" s="9">
        <f>VLOOKUP($A39,'12'!$B$10:$D$75,3,FALSE)</f>
        <v>0</v>
      </c>
      <c r="R39" s="10">
        <f t="shared" si="8"/>
        <v>0</v>
      </c>
      <c r="S39" s="9">
        <f>VLOOKUP(A39,Formelhilfe!$A$15:$O$74,15,FALSE)</f>
        <v>0</v>
      </c>
      <c r="T39" s="10">
        <f t="shared" si="9"/>
        <v>0</v>
      </c>
      <c r="U39" s="10">
        <f t="shared" si="10"/>
        <v>0</v>
      </c>
      <c r="V39" s="9">
        <f>VLOOKUP(A39,Formelhilfe!$A$15:$P$74,16,FALSE)</f>
        <v>0</v>
      </c>
      <c r="W39" s="11">
        <f t="shared" si="11"/>
        <v>0</v>
      </c>
    </row>
    <row r="40" spans="1:23" ht="21" x14ac:dyDescent="0.35">
      <c r="A40" s="106" t="s">
        <v>102</v>
      </c>
      <c r="B40" s="92" t="str">
        <f>VLOOKUP(A40,'Wettkampf 1'!$B$16:$C$75,2,FALSE)</f>
        <v>Verein VIII</v>
      </c>
      <c r="C40" s="9">
        <f>VLOOKUP(A40,'Wettkampf 1'!$B$16:$D$75,3,FALSE)</f>
        <v>0</v>
      </c>
      <c r="D40" s="9">
        <f>VLOOKUP($A40,'2'!$B$16:$D$75,3,FALSE)</f>
        <v>0</v>
      </c>
      <c r="E40" s="9">
        <f>VLOOKUP($A40,'3'!$B$10:$D$75,3,FALSE)</f>
        <v>0</v>
      </c>
      <c r="F40" s="9">
        <f>VLOOKUP($A40,'4'!$B$10:$D$75,3,FALSE)</f>
        <v>0</v>
      </c>
      <c r="G40" s="9">
        <f>VLOOKUP($A40,'5'!$B$10:$D$75,3,FALSE)</f>
        <v>0</v>
      </c>
      <c r="H40" s="9">
        <f>VLOOKUP($A40,'6'!$B$10:$D$75,3,FALSE)</f>
        <v>0</v>
      </c>
      <c r="I40" s="9">
        <f t="shared" si="6"/>
        <v>0</v>
      </c>
      <c r="J40" s="9">
        <f>VLOOKUP(A40,Formelhilfe!$A$15:$H$74,8,FALSE)</f>
        <v>0</v>
      </c>
      <c r="K40" s="10">
        <f t="shared" si="7"/>
        <v>0</v>
      </c>
      <c r="L40" s="9">
        <f>VLOOKUP($A40,'7'!$B$10:$D$75,3,FALSE)</f>
        <v>0</v>
      </c>
      <c r="M40" s="9">
        <f>VLOOKUP($A40,'8'!$B$10:$D$75,3,FALSE)</f>
        <v>0</v>
      </c>
      <c r="N40" s="9">
        <f>VLOOKUP($A40,'9'!$B$10:$D$75,3,FALSE)</f>
        <v>0</v>
      </c>
      <c r="O40" s="9">
        <f>VLOOKUP($A40,'10'!$B$10:$D$75,3,FALSE)</f>
        <v>0</v>
      </c>
      <c r="P40" s="9">
        <f>VLOOKUP($A40,'11'!$B$10:$D$75,3,FALSE)</f>
        <v>0</v>
      </c>
      <c r="Q40" s="9">
        <f>VLOOKUP($A40,'12'!$B$10:$D$75,3,FALSE)</f>
        <v>0</v>
      </c>
      <c r="R40" s="10">
        <f t="shared" si="8"/>
        <v>0</v>
      </c>
      <c r="S40" s="9">
        <f>VLOOKUP(A40,Formelhilfe!$A$15:$O$74,15,FALSE)</f>
        <v>0</v>
      </c>
      <c r="T40" s="10">
        <f t="shared" si="9"/>
        <v>0</v>
      </c>
      <c r="U40" s="10">
        <f t="shared" si="10"/>
        <v>0</v>
      </c>
      <c r="V40" s="9">
        <f>VLOOKUP(A40,Formelhilfe!$A$15:$P$74,16,FALSE)</f>
        <v>0</v>
      </c>
      <c r="W40" s="11">
        <f t="shared" si="11"/>
        <v>0</v>
      </c>
    </row>
    <row r="41" spans="1:23" ht="21" x14ac:dyDescent="0.35">
      <c r="A41" s="106" t="s">
        <v>103</v>
      </c>
      <c r="B41" s="92" t="str">
        <f>VLOOKUP(A41,'Wettkampf 1'!$B$16:$C$75,2,FALSE)</f>
        <v>Verein VIII</v>
      </c>
      <c r="C41" s="9">
        <f>VLOOKUP(A41,'Wettkampf 1'!$B$16:$D$75,3,FALSE)</f>
        <v>0</v>
      </c>
      <c r="D41" s="9">
        <f>VLOOKUP($A41,'2'!$B$16:$D$75,3,FALSE)</f>
        <v>0</v>
      </c>
      <c r="E41" s="9">
        <f>VLOOKUP($A41,'3'!$B$10:$D$75,3,FALSE)</f>
        <v>0</v>
      </c>
      <c r="F41" s="9">
        <f>VLOOKUP($A41,'4'!$B$10:$D$75,3,FALSE)</f>
        <v>0</v>
      </c>
      <c r="G41" s="9">
        <f>VLOOKUP($A41,'5'!$B$10:$D$75,3,FALSE)</f>
        <v>0</v>
      </c>
      <c r="H41" s="9">
        <f>VLOOKUP($A41,'6'!$B$10:$D$75,3,FALSE)</f>
        <v>0</v>
      </c>
      <c r="I41" s="9">
        <f t="shared" si="6"/>
        <v>0</v>
      </c>
      <c r="J41" s="9">
        <f>VLOOKUP(A41,Formelhilfe!$A$15:$H$74,8,FALSE)</f>
        <v>0</v>
      </c>
      <c r="K41" s="10">
        <f t="shared" si="7"/>
        <v>0</v>
      </c>
      <c r="L41" s="9">
        <f>VLOOKUP($A41,'7'!$B$10:$D$75,3,FALSE)</f>
        <v>0</v>
      </c>
      <c r="M41" s="9">
        <f>VLOOKUP($A41,'8'!$B$10:$D$75,3,FALSE)</f>
        <v>0</v>
      </c>
      <c r="N41" s="9">
        <f>VLOOKUP($A41,'9'!$B$10:$D$75,3,FALSE)</f>
        <v>0</v>
      </c>
      <c r="O41" s="9">
        <f>VLOOKUP($A41,'10'!$B$10:$D$75,3,FALSE)</f>
        <v>0</v>
      </c>
      <c r="P41" s="9">
        <f>VLOOKUP($A41,'11'!$B$10:$D$75,3,FALSE)</f>
        <v>0</v>
      </c>
      <c r="Q41" s="9">
        <f>VLOOKUP($A41,'12'!$B$10:$D$75,3,FALSE)</f>
        <v>0</v>
      </c>
      <c r="R41" s="10">
        <f t="shared" si="8"/>
        <v>0</v>
      </c>
      <c r="S41" s="9">
        <f>VLOOKUP(A41,Formelhilfe!$A$15:$O$74,15,FALSE)</f>
        <v>0</v>
      </c>
      <c r="T41" s="10">
        <f t="shared" si="9"/>
        <v>0</v>
      </c>
      <c r="U41" s="10">
        <f t="shared" si="10"/>
        <v>0</v>
      </c>
      <c r="V41" s="9">
        <f>VLOOKUP(A41,Formelhilfe!$A$15:$P$74,16,FALSE)</f>
        <v>0</v>
      </c>
      <c r="W41" s="11">
        <f t="shared" si="11"/>
        <v>0</v>
      </c>
    </row>
    <row r="42" spans="1:23" ht="21" x14ac:dyDescent="0.35">
      <c r="A42" s="106" t="s">
        <v>104</v>
      </c>
      <c r="B42" s="92" t="str">
        <f>VLOOKUP(A42,'Wettkampf 1'!$B$16:$C$75,2,FALSE)</f>
        <v>Verein IX</v>
      </c>
      <c r="C42" s="9">
        <f>VLOOKUP(A42,'Wettkampf 1'!$B$16:$D$75,3,FALSE)</f>
        <v>0</v>
      </c>
      <c r="D42" s="9">
        <f>VLOOKUP($A42,'2'!$B$16:$D$75,3,FALSE)</f>
        <v>0</v>
      </c>
      <c r="E42" s="9">
        <f>VLOOKUP($A42,'3'!$B$10:$D$75,3,FALSE)</f>
        <v>0</v>
      </c>
      <c r="F42" s="9">
        <f>VLOOKUP($A42,'4'!$B$10:$D$75,3,FALSE)</f>
        <v>0</v>
      </c>
      <c r="G42" s="9">
        <f>VLOOKUP($A42,'5'!$B$10:$D$75,3,FALSE)</f>
        <v>0</v>
      </c>
      <c r="H42" s="9">
        <f>VLOOKUP($A42,'6'!$B$10:$D$75,3,FALSE)</f>
        <v>0</v>
      </c>
      <c r="I42" s="9">
        <f t="shared" si="6"/>
        <v>0</v>
      </c>
      <c r="J42" s="9">
        <f>VLOOKUP(A42,Formelhilfe!$A$15:$H$74,8,FALSE)</f>
        <v>0</v>
      </c>
      <c r="K42" s="10">
        <f t="shared" si="7"/>
        <v>0</v>
      </c>
      <c r="L42" s="9">
        <f>VLOOKUP($A42,'7'!$B$10:$D$75,3,FALSE)</f>
        <v>0</v>
      </c>
      <c r="M42" s="9">
        <f>VLOOKUP($A42,'8'!$B$10:$D$75,3,FALSE)</f>
        <v>0</v>
      </c>
      <c r="N42" s="9">
        <f>VLOOKUP($A42,'9'!$B$10:$D$75,3,FALSE)</f>
        <v>0</v>
      </c>
      <c r="O42" s="9">
        <f>VLOOKUP($A42,'10'!$B$10:$D$75,3,FALSE)</f>
        <v>0</v>
      </c>
      <c r="P42" s="9">
        <f>VLOOKUP($A42,'11'!$B$10:$D$75,3,FALSE)</f>
        <v>0</v>
      </c>
      <c r="Q42" s="9">
        <f>VLOOKUP($A42,'12'!$B$10:$D$75,3,FALSE)</f>
        <v>0</v>
      </c>
      <c r="R42" s="10">
        <f t="shared" si="8"/>
        <v>0</v>
      </c>
      <c r="S42" s="9">
        <f>VLOOKUP(A42,Formelhilfe!$A$15:$O$74,15,FALSE)</f>
        <v>0</v>
      </c>
      <c r="T42" s="10">
        <f t="shared" si="9"/>
        <v>0</v>
      </c>
      <c r="U42" s="10">
        <f t="shared" si="10"/>
        <v>0</v>
      </c>
      <c r="V42" s="9">
        <f>VLOOKUP(A42,Formelhilfe!$A$15:$P$74,16,FALSE)</f>
        <v>0</v>
      </c>
      <c r="W42" s="11">
        <f t="shared" si="11"/>
        <v>0</v>
      </c>
    </row>
    <row r="43" spans="1:23" ht="21" x14ac:dyDescent="0.35">
      <c r="A43" s="106" t="s">
        <v>105</v>
      </c>
      <c r="B43" s="92" t="str">
        <f>VLOOKUP(A43,'Wettkampf 1'!$B$16:$C$75,2,FALSE)</f>
        <v>Verein IX</v>
      </c>
      <c r="C43" s="9">
        <f>VLOOKUP(A43,'Wettkampf 1'!$B$16:$D$75,3,FALSE)</f>
        <v>0</v>
      </c>
      <c r="D43" s="9">
        <f>VLOOKUP($A43,'2'!$B$16:$D$75,3,FALSE)</f>
        <v>0</v>
      </c>
      <c r="E43" s="9">
        <f>VLOOKUP($A43,'3'!$B$10:$D$75,3,FALSE)</f>
        <v>0</v>
      </c>
      <c r="F43" s="9">
        <f>VLOOKUP($A43,'4'!$B$10:$D$75,3,FALSE)</f>
        <v>0</v>
      </c>
      <c r="G43" s="9">
        <f>VLOOKUP($A43,'5'!$B$10:$D$75,3,FALSE)</f>
        <v>0</v>
      </c>
      <c r="H43" s="9">
        <f>VLOOKUP($A43,'6'!$B$10:$D$75,3,FALSE)</f>
        <v>0</v>
      </c>
      <c r="I43" s="9">
        <f t="shared" si="6"/>
        <v>0</v>
      </c>
      <c r="J43" s="9">
        <f>VLOOKUP(A43,Formelhilfe!$A$15:$H$74,8,FALSE)</f>
        <v>0</v>
      </c>
      <c r="K43" s="10">
        <f t="shared" si="7"/>
        <v>0</v>
      </c>
      <c r="L43" s="9">
        <f>VLOOKUP($A43,'7'!$B$10:$D$75,3,FALSE)</f>
        <v>0</v>
      </c>
      <c r="M43" s="9">
        <f>VLOOKUP($A43,'8'!$B$10:$D$75,3,FALSE)</f>
        <v>0</v>
      </c>
      <c r="N43" s="9">
        <f>VLOOKUP($A43,'9'!$B$10:$D$75,3,FALSE)</f>
        <v>0</v>
      </c>
      <c r="O43" s="9">
        <f>VLOOKUP($A43,'10'!$B$10:$D$75,3,FALSE)</f>
        <v>0</v>
      </c>
      <c r="P43" s="9">
        <f>VLOOKUP($A43,'11'!$B$10:$D$75,3,FALSE)</f>
        <v>0</v>
      </c>
      <c r="Q43" s="9">
        <f>VLOOKUP($A43,'12'!$B$10:$D$75,3,FALSE)</f>
        <v>0</v>
      </c>
      <c r="R43" s="10">
        <f t="shared" si="8"/>
        <v>0</v>
      </c>
      <c r="S43" s="9">
        <f>VLOOKUP(A43,Formelhilfe!$A$15:$O$74,15,FALSE)</f>
        <v>0</v>
      </c>
      <c r="T43" s="10">
        <f t="shared" si="9"/>
        <v>0</v>
      </c>
      <c r="U43" s="10">
        <f t="shared" si="10"/>
        <v>0</v>
      </c>
      <c r="V43" s="9">
        <f>VLOOKUP(A43,Formelhilfe!$A$15:$P$74,16,FALSE)</f>
        <v>0</v>
      </c>
      <c r="W43" s="11">
        <f t="shared" si="11"/>
        <v>0</v>
      </c>
    </row>
    <row r="44" spans="1:23" ht="21" x14ac:dyDescent="0.35">
      <c r="A44" s="106" t="s">
        <v>106</v>
      </c>
      <c r="B44" s="92" t="str">
        <f>VLOOKUP(A44,'Wettkampf 1'!$B$16:$C$75,2,FALSE)</f>
        <v>Verein IX</v>
      </c>
      <c r="C44" s="9">
        <f>VLOOKUP(A44,'Wettkampf 1'!$B$16:$D$75,3,FALSE)</f>
        <v>0</v>
      </c>
      <c r="D44" s="9">
        <f>VLOOKUP($A44,'2'!$B$16:$D$75,3,FALSE)</f>
        <v>0</v>
      </c>
      <c r="E44" s="9">
        <f>VLOOKUP($A44,'3'!$B$10:$D$75,3,FALSE)</f>
        <v>0</v>
      </c>
      <c r="F44" s="9">
        <f>VLOOKUP($A44,'4'!$B$10:$D$75,3,FALSE)</f>
        <v>0</v>
      </c>
      <c r="G44" s="9">
        <f>VLOOKUP($A44,'5'!$B$10:$D$75,3,FALSE)</f>
        <v>0</v>
      </c>
      <c r="H44" s="9">
        <f>VLOOKUP($A44,'6'!$B$10:$D$75,3,FALSE)</f>
        <v>0</v>
      </c>
      <c r="I44" s="9">
        <f t="shared" si="6"/>
        <v>0</v>
      </c>
      <c r="J44" s="9">
        <f>VLOOKUP(A44,Formelhilfe!$A$15:$H$74,8,FALSE)</f>
        <v>0</v>
      </c>
      <c r="K44" s="10">
        <f t="shared" si="7"/>
        <v>0</v>
      </c>
      <c r="L44" s="9">
        <f>VLOOKUP($A44,'7'!$B$10:$D$75,3,FALSE)</f>
        <v>0</v>
      </c>
      <c r="M44" s="9">
        <f>VLOOKUP($A44,'8'!$B$10:$D$75,3,FALSE)</f>
        <v>0</v>
      </c>
      <c r="N44" s="9">
        <f>VLOOKUP($A44,'9'!$B$10:$D$75,3,FALSE)</f>
        <v>0</v>
      </c>
      <c r="O44" s="9">
        <f>VLOOKUP($A44,'10'!$B$10:$D$75,3,FALSE)</f>
        <v>0</v>
      </c>
      <c r="P44" s="9">
        <f>VLOOKUP($A44,'11'!$B$10:$D$75,3,FALSE)</f>
        <v>0</v>
      </c>
      <c r="Q44" s="9">
        <f>VLOOKUP($A44,'12'!$B$10:$D$75,3,FALSE)</f>
        <v>0</v>
      </c>
      <c r="R44" s="10">
        <f t="shared" si="8"/>
        <v>0</v>
      </c>
      <c r="S44" s="9">
        <f>VLOOKUP(A44,Formelhilfe!$A$15:$O$74,15,FALSE)</f>
        <v>0</v>
      </c>
      <c r="T44" s="10">
        <f t="shared" si="9"/>
        <v>0</v>
      </c>
      <c r="U44" s="10">
        <f t="shared" si="10"/>
        <v>0</v>
      </c>
      <c r="V44" s="9">
        <f>VLOOKUP(A44,Formelhilfe!$A$15:$P$74,16,FALSE)</f>
        <v>0</v>
      </c>
      <c r="W44" s="11">
        <f t="shared" si="11"/>
        <v>0</v>
      </c>
    </row>
    <row r="45" spans="1:23" ht="21" x14ac:dyDescent="0.35">
      <c r="A45" s="106" t="s">
        <v>107</v>
      </c>
      <c r="B45" s="92" t="str">
        <f>VLOOKUP(A45,'Wettkampf 1'!$B$16:$C$75,2,FALSE)</f>
        <v>Verein IX</v>
      </c>
      <c r="C45" s="9">
        <f>VLOOKUP(A45,'Wettkampf 1'!$B$16:$D$75,3,FALSE)</f>
        <v>0</v>
      </c>
      <c r="D45" s="9">
        <f>VLOOKUP($A45,'2'!$B$16:$D$75,3,FALSE)</f>
        <v>0</v>
      </c>
      <c r="E45" s="9">
        <f>VLOOKUP($A45,'3'!$B$10:$D$75,3,FALSE)</f>
        <v>0</v>
      </c>
      <c r="F45" s="9">
        <f>VLOOKUP($A45,'4'!$B$10:$D$75,3,FALSE)</f>
        <v>0</v>
      </c>
      <c r="G45" s="9">
        <f>VLOOKUP($A45,'5'!$B$10:$D$75,3,FALSE)</f>
        <v>0</v>
      </c>
      <c r="H45" s="9">
        <f>VLOOKUP($A45,'6'!$B$10:$D$75,3,FALSE)</f>
        <v>0</v>
      </c>
      <c r="I45" s="9">
        <f t="shared" si="6"/>
        <v>0</v>
      </c>
      <c r="J45" s="9">
        <f>VLOOKUP(A45,Formelhilfe!$A$15:$H$74,8,FALSE)</f>
        <v>0</v>
      </c>
      <c r="K45" s="10">
        <f t="shared" si="7"/>
        <v>0</v>
      </c>
      <c r="L45" s="9">
        <f>VLOOKUP($A45,'7'!$B$10:$D$75,3,FALSE)</f>
        <v>0</v>
      </c>
      <c r="M45" s="9">
        <f>VLOOKUP($A45,'8'!$B$10:$D$75,3,FALSE)</f>
        <v>0</v>
      </c>
      <c r="N45" s="9">
        <f>VLOOKUP($A45,'9'!$B$10:$D$75,3,FALSE)</f>
        <v>0</v>
      </c>
      <c r="O45" s="9">
        <f>VLOOKUP($A45,'10'!$B$10:$D$75,3,FALSE)</f>
        <v>0</v>
      </c>
      <c r="P45" s="9">
        <f>VLOOKUP($A45,'11'!$B$10:$D$75,3,FALSE)</f>
        <v>0</v>
      </c>
      <c r="Q45" s="9">
        <f>VLOOKUP($A45,'12'!$B$10:$D$75,3,FALSE)</f>
        <v>0</v>
      </c>
      <c r="R45" s="10">
        <f t="shared" si="8"/>
        <v>0</v>
      </c>
      <c r="S45" s="9">
        <f>VLOOKUP(A45,Formelhilfe!$A$15:$O$74,15,FALSE)</f>
        <v>0</v>
      </c>
      <c r="T45" s="10">
        <f t="shared" si="9"/>
        <v>0</v>
      </c>
      <c r="U45" s="10">
        <f t="shared" si="10"/>
        <v>0</v>
      </c>
      <c r="V45" s="9">
        <f>VLOOKUP(A45,Formelhilfe!$A$15:$P$74,16,FALSE)</f>
        <v>0</v>
      </c>
      <c r="W45" s="11">
        <f t="shared" si="11"/>
        <v>0</v>
      </c>
    </row>
    <row r="46" spans="1:23" ht="21" x14ac:dyDescent="0.35">
      <c r="A46" s="106" t="s">
        <v>108</v>
      </c>
      <c r="B46" s="92" t="str">
        <f>VLOOKUP(A46,'Wettkampf 1'!$B$16:$C$75,2,FALSE)</f>
        <v>Verein IX</v>
      </c>
      <c r="C46" s="9">
        <f>VLOOKUP(A46,'Wettkampf 1'!$B$16:$D$75,3,FALSE)</f>
        <v>0</v>
      </c>
      <c r="D46" s="9">
        <f>VLOOKUP($A46,'2'!$B$16:$D$75,3,FALSE)</f>
        <v>0</v>
      </c>
      <c r="E46" s="9">
        <f>VLOOKUP($A46,'3'!$B$10:$D$75,3,FALSE)</f>
        <v>0</v>
      </c>
      <c r="F46" s="9">
        <f>VLOOKUP($A46,'4'!$B$10:$D$75,3,FALSE)</f>
        <v>0</v>
      </c>
      <c r="G46" s="9">
        <f>VLOOKUP($A46,'5'!$B$10:$D$75,3,FALSE)</f>
        <v>0</v>
      </c>
      <c r="H46" s="9">
        <f>VLOOKUP($A46,'6'!$B$10:$D$75,3,FALSE)</f>
        <v>0</v>
      </c>
      <c r="I46" s="9">
        <f t="shared" si="6"/>
        <v>0</v>
      </c>
      <c r="J46" s="9">
        <f>VLOOKUP(A46,Formelhilfe!$A$15:$H$74,8,FALSE)</f>
        <v>0</v>
      </c>
      <c r="K46" s="10">
        <f t="shared" si="7"/>
        <v>0</v>
      </c>
      <c r="L46" s="9">
        <f>VLOOKUP($A46,'7'!$B$10:$D$75,3,FALSE)</f>
        <v>0</v>
      </c>
      <c r="M46" s="9">
        <f>VLOOKUP($A46,'8'!$B$10:$D$75,3,FALSE)</f>
        <v>0</v>
      </c>
      <c r="N46" s="9">
        <f>VLOOKUP($A46,'9'!$B$10:$D$75,3,FALSE)</f>
        <v>0</v>
      </c>
      <c r="O46" s="9">
        <f>VLOOKUP($A46,'10'!$B$10:$D$75,3,FALSE)</f>
        <v>0</v>
      </c>
      <c r="P46" s="9">
        <f>VLOOKUP($A46,'11'!$B$10:$D$75,3,FALSE)</f>
        <v>0</v>
      </c>
      <c r="Q46" s="9">
        <f>VLOOKUP($A46,'12'!$B$10:$D$75,3,FALSE)</f>
        <v>0</v>
      </c>
      <c r="R46" s="10">
        <f t="shared" si="8"/>
        <v>0</v>
      </c>
      <c r="S46" s="9">
        <f>VLOOKUP(A46,Formelhilfe!$A$15:$O$74,15,FALSE)</f>
        <v>0</v>
      </c>
      <c r="T46" s="10">
        <f t="shared" si="9"/>
        <v>0</v>
      </c>
      <c r="U46" s="10">
        <f t="shared" si="10"/>
        <v>0</v>
      </c>
      <c r="V46" s="9">
        <f>VLOOKUP(A46,Formelhilfe!$A$15:$P$74,16,FALSE)</f>
        <v>0</v>
      </c>
      <c r="W46" s="11">
        <f t="shared" si="11"/>
        <v>0</v>
      </c>
    </row>
    <row r="47" spans="1:23" ht="21" x14ac:dyDescent="0.35">
      <c r="A47" s="106" t="s">
        <v>109</v>
      </c>
      <c r="B47" s="92" t="str">
        <f>VLOOKUP(A47,'Wettkampf 1'!$B$16:$C$75,2,FALSE)</f>
        <v>Verein X</v>
      </c>
      <c r="C47" s="9">
        <f>VLOOKUP(A47,'Wettkampf 1'!$B$16:$D$75,3,FALSE)</f>
        <v>0</v>
      </c>
      <c r="D47" s="9">
        <f>VLOOKUP($A47,'2'!$B$16:$D$75,3,FALSE)</f>
        <v>0</v>
      </c>
      <c r="E47" s="9">
        <f>VLOOKUP($A47,'3'!$B$10:$D$75,3,FALSE)</f>
        <v>0</v>
      </c>
      <c r="F47" s="9">
        <f>VLOOKUP($A47,'4'!$B$10:$D$75,3,FALSE)</f>
        <v>0</v>
      </c>
      <c r="G47" s="9">
        <f>VLOOKUP($A47,'5'!$B$10:$D$75,3,FALSE)</f>
        <v>0</v>
      </c>
      <c r="H47" s="9">
        <f>VLOOKUP($A47,'6'!$B$10:$D$75,3,FALSE)</f>
        <v>0</v>
      </c>
      <c r="I47" s="9">
        <f t="shared" si="6"/>
        <v>0</v>
      </c>
      <c r="J47" s="9">
        <f>VLOOKUP(A47,Formelhilfe!$A$15:$H$74,8,FALSE)</f>
        <v>0</v>
      </c>
      <c r="K47" s="10">
        <f t="shared" si="7"/>
        <v>0</v>
      </c>
      <c r="L47" s="9">
        <f>VLOOKUP($A47,'7'!$B$10:$D$75,3,FALSE)</f>
        <v>0</v>
      </c>
      <c r="M47" s="9">
        <f>VLOOKUP($A47,'8'!$B$10:$D$75,3,FALSE)</f>
        <v>0</v>
      </c>
      <c r="N47" s="9">
        <f>VLOOKUP($A47,'9'!$B$10:$D$75,3,FALSE)</f>
        <v>0</v>
      </c>
      <c r="O47" s="9">
        <f>VLOOKUP($A47,'10'!$B$10:$D$75,3,FALSE)</f>
        <v>0</v>
      </c>
      <c r="P47" s="9">
        <f>VLOOKUP($A47,'11'!$B$10:$D$75,3,FALSE)</f>
        <v>0</v>
      </c>
      <c r="Q47" s="9">
        <f>VLOOKUP($A47,'12'!$B$10:$D$75,3,FALSE)</f>
        <v>0</v>
      </c>
      <c r="R47" s="10">
        <f t="shared" si="8"/>
        <v>0</v>
      </c>
      <c r="S47" s="9">
        <f>VLOOKUP(A47,Formelhilfe!$A$15:$O$74,15,FALSE)</f>
        <v>0</v>
      </c>
      <c r="T47" s="10">
        <f t="shared" si="9"/>
        <v>0</v>
      </c>
      <c r="U47" s="10">
        <f t="shared" si="10"/>
        <v>0</v>
      </c>
      <c r="V47" s="9">
        <f>VLOOKUP(A47,Formelhilfe!$A$15:$P$74,16,FALSE)</f>
        <v>0</v>
      </c>
      <c r="W47" s="11">
        <f t="shared" si="11"/>
        <v>0</v>
      </c>
    </row>
    <row r="48" spans="1:23" ht="21" x14ac:dyDescent="0.35">
      <c r="A48" s="106" t="s">
        <v>110</v>
      </c>
      <c r="B48" s="92" t="str">
        <f>VLOOKUP(A48,'Wettkampf 1'!$B$16:$C$75,2,FALSE)</f>
        <v>Verein X</v>
      </c>
      <c r="C48" s="9">
        <f>VLOOKUP(A48,'Wettkampf 1'!$B$16:$D$75,3,FALSE)</f>
        <v>0</v>
      </c>
      <c r="D48" s="9">
        <f>VLOOKUP($A48,'2'!$B$16:$D$75,3,FALSE)</f>
        <v>0</v>
      </c>
      <c r="E48" s="9">
        <f>VLOOKUP($A48,'3'!$B$10:$D$75,3,FALSE)</f>
        <v>0</v>
      </c>
      <c r="F48" s="9">
        <f>VLOOKUP($A48,'4'!$B$10:$D$75,3,FALSE)</f>
        <v>0</v>
      </c>
      <c r="G48" s="9">
        <f>VLOOKUP($A48,'5'!$B$10:$D$75,3,FALSE)</f>
        <v>0</v>
      </c>
      <c r="H48" s="9">
        <f>VLOOKUP($A48,'6'!$B$10:$D$75,3,FALSE)</f>
        <v>0</v>
      </c>
      <c r="I48" s="9">
        <f t="shared" si="6"/>
        <v>0</v>
      </c>
      <c r="J48" s="9">
        <f>VLOOKUP(A48,Formelhilfe!$A$15:$H$74,8,FALSE)</f>
        <v>0</v>
      </c>
      <c r="K48" s="10">
        <f t="shared" si="7"/>
        <v>0</v>
      </c>
      <c r="L48" s="9">
        <f>VLOOKUP($A48,'7'!$B$10:$D$75,3,FALSE)</f>
        <v>0</v>
      </c>
      <c r="M48" s="9">
        <f>VLOOKUP($A48,'8'!$B$10:$D$75,3,FALSE)</f>
        <v>0</v>
      </c>
      <c r="N48" s="9">
        <f>VLOOKUP($A48,'9'!$B$10:$D$75,3,FALSE)</f>
        <v>0</v>
      </c>
      <c r="O48" s="9">
        <f>VLOOKUP($A48,'10'!$B$10:$D$75,3,FALSE)</f>
        <v>0</v>
      </c>
      <c r="P48" s="9">
        <f>VLOOKUP($A48,'11'!$B$10:$D$75,3,FALSE)</f>
        <v>0</v>
      </c>
      <c r="Q48" s="9">
        <f>VLOOKUP($A48,'12'!$B$10:$D$75,3,FALSE)</f>
        <v>0</v>
      </c>
      <c r="R48" s="10">
        <f t="shared" si="8"/>
        <v>0</v>
      </c>
      <c r="S48" s="9">
        <f>VLOOKUP(A48,Formelhilfe!$A$15:$O$74,15,FALSE)</f>
        <v>0</v>
      </c>
      <c r="T48" s="10">
        <f t="shared" si="9"/>
        <v>0</v>
      </c>
      <c r="U48" s="10">
        <f t="shared" si="10"/>
        <v>0</v>
      </c>
      <c r="V48" s="9">
        <f>VLOOKUP(A48,Formelhilfe!$A$15:$P$74,16,FALSE)</f>
        <v>0</v>
      </c>
      <c r="W48" s="11">
        <f t="shared" si="11"/>
        <v>0</v>
      </c>
    </row>
    <row r="49" spans="1:23" ht="21" x14ac:dyDescent="0.35">
      <c r="A49" s="106" t="s">
        <v>111</v>
      </c>
      <c r="B49" s="92" t="str">
        <f>VLOOKUP(A49,'Wettkampf 1'!$B$16:$C$75,2,FALSE)</f>
        <v>Verein X</v>
      </c>
      <c r="C49" s="9">
        <f>VLOOKUP(A49,'Wettkampf 1'!$B$16:$D$75,3,FALSE)</f>
        <v>0</v>
      </c>
      <c r="D49" s="9">
        <f>VLOOKUP($A49,'2'!$B$16:$D$75,3,FALSE)</f>
        <v>0</v>
      </c>
      <c r="E49" s="9">
        <f>VLOOKUP($A49,'3'!$B$10:$D$75,3,FALSE)</f>
        <v>0</v>
      </c>
      <c r="F49" s="9">
        <f>VLOOKUP($A49,'4'!$B$10:$D$75,3,FALSE)</f>
        <v>0</v>
      </c>
      <c r="G49" s="9">
        <f>VLOOKUP($A49,'5'!$B$10:$D$75,3,FALSE)</f>
        <v>0</v>
      </c>
      <c r="H49" s="9">
        <f>VLOOKUP($A49,'6'!$B$10:$D$75,3,FALSE)</f>
        <v>0</v>
      </c>
      <c r="I49" s="9">
        <f t="shared" si="6"/>
        <v>0</v>
      </c>
      <c r="J49" s="9">
        <f>VLOOKUP(A49,Formelhilfe!$A$15:$H$74,8,FALSE)</f>
        <v>0</v>
      </c>
      <c r="K49" s="10">
        <f t="shared" si="7"/>
        <v>0</v>
      </c>
      <c r="L49" s="9">
        <f>VLOOKUP($A49,'7'!$B$10:$D$75,3,FALSE)</f>
        <v>0</v>
      </c>
      <c r="M49" s="9">
        <f>VLOOKUP($A49,'8'!$B$10:$D$75,3,FALSE)</f>
        <v>0</v>
      </c>
      <c r="N49" s="9">
        <f>VLOOKUP($A49,'9'!$B$10:$D$75,3,FALSE)</f>
        <v>0</v>
      </c>
      <c r="O49" s="9">
        <f>VLOOKUP($A49,'10'!$B$10:$D$75,3,FALSE)</f>
        <v>0</v>
      </c>
      <c r="P49" s="9">
        <f>VLOOKUP($A49,'11'!$B$10:$D$75,3,FALSE)</f>
        <v>0</v>
      </c>
      <c r="Q49" s="9">
        <f>VLOOKUP($A49,'12'!$B$10:$D$75,3,FALSE)</f>
        <v>0</v>
      </c>
      <c r="R49" s="10">
        <f t="shared" si="8"/>
        <v>0</v>
      </c>
      <c r="S49" s="9">
        <f>VLOOKUP(A49,Formelhilfe!$A$15:$O$74,15,FALSE)</f>
        <v>0</v>
      </c>
      <c r="T49" s="10">
        <f t="shared" si="9"/>
        <v>0</v>
      </c>
      <c r="U49" s="10">
        <f t="shared" si="10"/>
        <v>0</v>
      </c>
      <c r="V49" s="9">
        <f>VLOOKUP(A49,Formelhilfe!$A$15:$P$74,16,FALSE)</f>
        <v>0</v>
      </c>
      <c r="W49" s="11">
        <f t="shared" si="11"/>
        <v>0</v>
      </c>
    </row>
    <row r="50" spans="1:23" ht="21" x14ac:dyDescent="0.35">
      <c r="A50" s="106" t="s">
        <v>112</v>
      </c>
      <c r="B50" s="92" t="str">
        <f>VLOOKUP(A50,'Wettkampf 1'!$B$16:$C$75,2,FALSE)</f>
        <v>Verein X</v>
      </c>
      <c r="C50" s="9">
        <f>VLOOKUP(A50,'Wettkampf 1'!$B$16:$D$75,3,FALSE)</f>
        <v>0</v>
      </c>
      <c r="D50" s="9">
        <f>VLOOKUP($A50,'2'!$B$16:$D$75,3,FALSE)</f>
        <v>0</v>
      </c>
      <c r="E50" s="9">
        <f>VLOOKUP($A50,'3'!$B$10:$D$75,3,FALSE)</f>
        <v>0</v>
      </c>
      <c r="F50" s="9">
        <f>VLOOKUP($A50,'4'!$B$10:$D$75,3,FALSE)</f>
        <v>0</v>
      </c>
      <c r="G50" s="9">
        <f>VLOOKUP($A50,'5'!$B$10:$D$75,3,FALSE)</f>
        <v>0</v>
      </c>
      <c r="H50" s="9">
        <f>VLOOKUP($A50,'6'!$B$10:$D$75,3,FALSE)</f>
        <v>0</v>
      </c>
      <c r="I50" s="9">
        <f t="shared" si="6"/>
        <v>0</v>
      </c>
      <c r="J50" s="9">
        <f>VLOOKUP(A50,Formelhilfe!$A$15:$H$74,8,FALSE)</f>
        <v>0</v>
      </c>
      <c r="K50" s="10">
        <f t="shared" si="7"/>
        <v>0</v>
      </c>
      <c r="L50" s="9">
        <f>VLOOKUP($A50,'7'!$B$10:$D$75,3,FALSE)</f>
        <v>0</v>
      </c>
      <c r="M50" s="9">
        <f>VLOOKUP($A50,'8'!$B$10:$D$75,3,FALSE)</f>
        <v>0</v>
      </c>
      <c r="N50" s="9">
        <f>VLOOKUP($A50,'9'!$B$10:$D$75,3,FALSE)</f>
        <v>0</v>
      </c>
      <c r="O50" s="9">
        <f>VLOOKUP($A50,'10'!$B$10:$D$75,3,FALSE)</f>
        <v>0</v>
      </c>
      <c r="P50" s="9">
        <f>VLOOKUP($A50,'11'!$B$10:$D$75,3,FALSE)</f>
        <v>0</v>
      </c>
      <c r="Q50" s="9">
        <f>VLOOKUP($A50,'12'!$B$10:$D$75,3,FALSE)</f>
        <v>0</v>
      </c>
      <c r="R50" s="10">
        <f t="shared" si="8"/>
        <v>0</v>
      </c>
      <c r="S50" s="9">
        <f>VLOOKUP(A50,Formelhilfe!$A$15:$O$74,15,FALSE)</f>
        <v>0</v>
      </c>
      <c r="T50" s="10">
        <f t="shared" si="9"/>
        <v>0</v>
      </c>
      <c r="U50" s="10">
        <f t="shared" si="10"/>
        <v>0</v>
      </c>
      <c r="V50" s="9">
        <f>VLOOKUP(A50,Formelhilfe!$A$15:$P$74,16,FALSE)</f>
        <v>0</v>
      </c>
      <c r="W50" s="11">
        <f t="shared" si="11"/>
        <v>0</v>
      </c>
    </row>
    <row r="51" spans="1:23" ht="21" x14ac:dyDescent="0.35">
      <c r="A51" s="106" t="s">
        <v>113</v>
      </c>
      <c r="B51" s="92" t="str">
        <f>VLOOKUP(A51,'Wettkampf 1'!$B$16:$C$75,2,FALSE)</f>
        <v>Verein X</v>
      </c>
      <c r="C51" s="9">
        <f>VLOOKUP(A51,'Wettkampf 1'!$B$16:$D$75,3,FALSE)</f>
        <v>0</v>
      </c>
      <c r="D51" s="9">
        <f>VLOOKUP($A51,'2'!$B$16:$D$75,3,FALSE)</f>
        <v>0</v>
      </c>
      <c r="E51" s="9">
        <f>VLOOKUP($A51,'3'!$B$10:$D$75,3,FALSE)</f>
        <v>0</v>
      </c>
      <c r="F51" s="9">
        <f>VLOOKUP($A51,'4'!$B$10:$D$75,3,FALSE)</f>
        <v>0</v>
      </c>
      <c r="G51" s="9">
        <f>VLOOKUP($A51,'5'!$B$10:$D$75,3,FALSE)</f>
        <v>0</v>
      </c>
      <c r="H51" s="9">
        <f>VLOOKUP($A51,'6'!$B$10:$D$75,3,FALSE)</f>
        <v>0</v>
      </c>
      <c r="I51" s="9">
        <f t="shared" si="6"/>
        <v>0</v>
      </c>
      <c r="J51" s="9">
        <f>VLOOKUP(A51,Formelhilfe!$A$15:$H$74,8,FALSE)</f>
        <v>0</v>
      </c>
      <c r="K51" s="10">
        <f t="shared" si="7"/>
        <v>0</v>
      </c>
      <c r="L51" s="9">
        <f>VLOOKUP($A51,'7'!$B$10:$D$75,3,FALSE)</f>
        <v>0</v>
      </c>
      <c r="M51" s="9">
        <f>VLOOKUP($A51,'8'!$B$10:$D$75,3,FALSE)</f>
        <v>0</v>
      </c>
      <c r="N51" s="9">
        <f>VLOOKUP($A51,'9'!$B$10:$D$75,3,FALSE)</f>
        <v>0</v>
      </c>
      <c r="O51" s="9">
        <f>VLOOKUP($A51,'10'!$B$10:$D$75,3,FALSE)</f>
        <v>0</v>
      </c>
      <c r="P51" s="9">
        <f>VLOOKUP($A51,'11'!$B$10:$D$75,3,FALSE)</f>
        <v>0</v>
      </c>
      <c r="Q51" s="9">
        <f>VLOOKUP($A51,'12'!$B$10:$D$75,3,FALSE)</f>
        <v>0</v>
      </c>
      <c r="R51" s="10">
        <f t="shared" si="8"/>
        <v>0</v>
      </c>
      <c r="S51" s="9">
        <f>VLOOKUP(A51,Formelhilfe!$A$15:$O$74,15,FALSE)</f>
        <v>0</v>
      </c>
      <c r="T51" s="10">
        <f t="shared" si="9"/>
        <v>0</v>
      </c>
      <c r="U51" s="10">
        <f t="shared" si="10"/>
        <v>0</v>
      </c>
      <c r="V51" s="9">
        <f>VLOOKUP(A51,Formelhilfe!$A$15:$P$74,16,FALSE)</f>
        <v>0</v>
      </c>
      <c r="W51" s="11">
        <f t="shared" si="11"/>
        <v>0</v>
      </c>
    </row>
    <row r="52" spans="1:23" ht="21" x14ac:dyDescent="0.35">
      <c r="A52" s="106" t="s">
        <v>114</v>
      </c>
      <c r="B52" s="92" t="str">
        <f>VLOOKUP(A52,'Wettkampf 1'!$B$16:$C$75,2,FALSE)</f>
        <v>Verein XI</v>
      </c>
      <c r="C52" s="9">
        <f>VLOOKUP(A52,'Wettkampf 1'!$B$16:$D$75,3,FALSE)</f>
        <v>0</v>
      </c>
      <c r="D52" s="9">
        <f>VLOOKUP($A52,'2'!$B$16:$D$75,3,FALSE)</f>
        <v>0</v>
      </c>
      <c r="E52" s="9">
        <f>VLOOKUP($A52,'3'!$B$10:$D$75,3,FALSE)</f>
        <v>0</v>
      </c>
      <c r="F52" s="9">
        <f>VLOOKUP($A52,'4'!$B$10:$D$75,3,FALSE)</f>
        <v>0</v>
      </c>
      <c r="G52" s="9">
        <f>VLOOKUP($A52,'5'!$B$10:$D$75,3,FALSE)</f>
        <v>0</v>
      </c>
      <c r="H52" s="9">
        <f>VLOOKUP($A52,'6'!$B$10:$D$75,3,FALSE)</f>
        <v>0</v>
      </c>
      <c r="I52" s="9">
        <f t="shared" si="6"/>
        <v>0</v>
      </c>
      <c r="J52" s="9">
        <f>VLOOKUP(A52,Formelhilfe!$A$15:$H$74,8,FALSE)</f>
        <v>0</v>
      </c>
      <c r="K52" s="10">
        <f t="shared" si="7"/>
        <v>0</v>
      </c>
      <c r="L52" s="9">
        <f>VLOOKUP($A52,'7'!$B$10:$D$75,3,FALSE)</f>
        <v>0</v>
      </c>
      <c r="M52" s="9">
        <f>VLOOKUP($A52,'8'!$B$10:$D$75,3,FALSE)</f>
        <v>0</v>
      </c>
      <c r="N52" s="9">
        <f>VLOOKUP($A52,'9'!$B$10:$D$75,3,FALSE)</f>
        <v>0</v>
      </c>
      <c r="O52" s="9">
        <f>VLOOKUP($A52,'10'!$B$10:$D$75,3,FALSE)</f>
        <v>0</v>
      </c>
      <c r="P52" s="9">
        <f>VLOOKUP($A52,'11'!$B$10:$D$75,3,FALSE)</f>
        <v>0</v>
      </c>
      <c r="Q52" s="9">
        <f>VLOOKUP($A52,'12'!$B$10:$D$75,3,FALSE)</f>
        <v>0</v>
      </c>
      <c r="R52" s="10">
        <f t="shared" si="8"/>
        <v>0</v>
      </c>
      <c r="S52" s="9">
        <f>VLOOKUP(A52,Formelhilfe!$A$15:$O$74,15,FALSE)</f>
        <v>0</v>
      </c>
      <c r="T52" s="10">
        <f t="shared" si="9"/>
        <v>0</v>
      </c>
      <c r="U52" s="10">
        <f t="shared" si="10"/>
        <v>0</v>
      </c>
      <c r="V52" s="9">
        <f>VLOOKUP(A52,Formelhilfe!$A$15:$P$74,16,FALSE)</f>
        <v>0</v>
      </c>
      <c r="W52" s="11">
        <f t="shared" si="11"/>
        <v>0</v>
      </c>
    </row>
    <row r="53" spans="1:23" ht="21" x14ac:dyDescent="0.35">
      <c r="A53" s="106" t="s">
        <v>115</v>
      </c>
      <c r="B53" s="92" t="str">
        <f>VLOOKUP(A53,'Wettkampf 1'!$B$16:$C$75,2,FALSE)</f>
        <v>Verein XI</v>
      </c>
      <c r="C53" s="9">
        <f>VLOOKUP(A53,'Wettkampf 1'!$B$16:$D$75,3,FALSE)</f>
        <v>0</v>
      </c>
      <c r="D53" s="9">
        <f>VLOOKUP($A53,'2'!$B$16:$D$75,3,FALSE)</f>
        <v>0</v>
      </c>
      <c r="E53" s="9">
        <f>VLOOKUP($A53,'3'!$B$10:$D$75,3,FALSE)</f>
        <v>0</v>
      </c>
      <c r="F53" s="9">
        <f>VLOOKUP($A53,'4'!$B$10:$D$75,3,FALSE)</f>
        <v>0</v>
      </c>
      <c r="G53" s="9">
        <f>VLOOKUP($A53,'5'!$B$10:$D$75,3,FALSE)</f>
        <v>0</v>
      </c>
      <c r="H53" s="9">
        <f>VLOOKUP($A53,'6'!$B$10:$D$75,3,FALSE)</f>
        <v>0</v>
      </c>
      <c r="I53" s="9">
        <f t="shared" si="6"/>
        <v>0</v>
      </c>
      <c r="J53" s="9">
        <f>VLOOKUP(A53,Formelhilfe!$A$15:$H$74,8,FALSE)</f>
        <v>0</v>
      </c>
      <c r="K53" s="10">
        <f t="shared" si="7"/>
        <v>0</v>
      </c>
      <c r="L53" s="9">
        <f>VLOOKUP($A53,'7'!$B$10:$D$75,3,FALSE)</f>
        <v>0</v>
      </c>
      <c r="M53" s="9">
        <f>VLOOKUP($A53,'8'!$B$10:$D$75,3,FALSE)</f>
        <v>0</v>
      </c>
      <c r="N53" s="9">
        <f>VLOOKUP($A53,'9'!$B$10:$D$75,3,FALSE)</f>
        <v>0</v>
      </c>
      <c r="O53" s="9">
        <f>VLOOKUP($A53,'10'!$B$10:$D$75,3,FALSE)</f>
        <v>0</v>
      </c>
      <c r="P53" s="9">
        <f>VLOOKUP($A53,'11'!$B$10:$D$75,3,FALSE)</f>
        <v>0</v>
      </c>
      <c r="Q53" s="9">
        <f>VLOOKUP($A53,'12'!$B$10:$D$75,3,FALSE)</f>
        <v>0</v>
      </c>
      <c r="R53" s="10">
        <f t="shared" si="8"/>
        <v>0</v>
      </c>
      <c r="S53" s="9">
        <f>VLOOKUP(A53,Formelhilfe!$A$15:$O$74,15,FALSE)</f>
        <v>0</v>
      </c>
      <c r="T53" s="10">
        <f t="shared" si="9"/>
        <v>0</v>
      </c>
      <c r="U53" s="10">
        <f t="shared" si="10"/>
        <v>0</v>
      </c>
      <c r="V53" s="9">
        <f>VLOOKUP(A53,Formelhilfe!$A$15:$P$74,16,FALSE)</f>
        <v>0</v>
      </c>
      <c r="W53" s="11">
        <f t="shared" si="11"/>
        <v>0</v>
      </c>
    </row>
    <row r="54" spans="1:23" ht="21" x14ac:dyDescent="0.35">
      <c r="A54" s="106" t="s">
        <v>116</v>
      </c>
      <c r="B54" s="92" t="str">
        <f>VLOOKUP(A54,'Wettkampf 1'!$B$16:$C$75,2,FALSE)</f>
        <v>Verein XI</v>
      </c>
      <c r="C54" s="9">
        <f>VLOOKUP(A54,'Wettkampf 1'!$B$16:$D$75,3,FALSE)</f>
        <v>0</v>
      </c>
      <c r="D54" s="9">
        <f>VLOOKUP($A54,'2'!$B$16:$D$75,3,FALSE)</f>
        <v>0</v>
      </c>
      <c r="E54" s="9">
        <f>VLOOKUP($A54,'3'!$B$10:$D$75,3,FALSE)</f>
        <v>0</v>
      </c>
      <c r="F54" s="9">
        <f>VLOOKUP($A54,'4'!$B$10:$D$75,3,FALSE)</f>
        <v>0</v>
      </c>
      <c r="G54" s="9">
        <f>VLOOKUP($A54,'5'!$B$10:$D$75,3,FALSE)</f>
        <v>0</v>
      </c>
      <c r="H54" s="9">
        <f>VLOOKUP($A54,'6'!$B$10:$D$75,3,FALSE)</f>
        <v>0</v>
      </c>
      <c r="I54" s="9">
        <f t="shared" si="6"/>
        <v>0</v>
      </c>
      <c r="J54" s="9">
        <f>VLOOKUP(A54,Formelhilfe!$A$15:$H$74,8,FALSE)</f>
        <v>0</v>
      </c>
      <c r="K54" s="10">
        <f t="shared" si="7"/>
        <v>0</v>
      </c>
      <c r="L54" s="9">
        <f>VLOOKUP($A54,'7'!$B$10:$D$75,3,FALSE)</f>
        <v>0</v>
      </c>
      <c r="M54" s="9">
        <f>VLOOKUP($A54,'8'!$B$10:$D$75,3,FALSE)</f>
        <v>0</v>
      </c>
      <c r="N54" s="9">
        <f>VLOOKUP($A54,'9'!$B$10:$D$75,3,FALSE)</f>
        <v>0</v>
      </c>
      <c r="O54" s="9">
        <f>VLOOKUP($A54,'10'!$B$10:$D$75,3,FALSE)</f>
        <v>0</v>
      </c>
      <c r="P54" s="9">
        <f>VLOOKUP($A54,'11'!$B$10:$D$75,3,FALSE)</f>
        <v>0</v>
      </c>
      <c r="Q54" s="9">
        <f>VLOOKUP($A54,'12'!$B$10:$D$75,3,FALSE)</f>
        <v>0</v>
      </c>
      <c r="R54" s="10">
        <f t="shared" si="8"/>
        <v>0</v>
      </c>
      <c r="S54" s="9">
        <f>VLOOKUP(A54,Formelhilfe!$A$15:$O$74,15,FALSE)</f>
        <v>0</v>
      </c>
      <c r="T54" s="10">
        <f t="shared" si="9"/>
        <v>0</v>
      </c>
      <c r="U54" s="10">
        <f t="shared" si="10"/>
        <v>0</v>
      </c>
      <c r="V54" s="9">
        <f>VLOOKUP(A54,Formelhilfe!$A$15:$P$74,16,FALSE)</f>
        <v>0</v>
      </c>
      <c r="W54" s="11">
        <f t="shared" si="11"/>
        <v>0</v>
      </c>
    </row>
    <row r="55" spans="1:23" ht="21" x14ac:dyDescent="0.35">
      <c r="A55" s="106" t="s">
        <v>117</v>
      </c>
      <c r="B55" s="92" t="str">
        <f>VLOOKUP(A55,'Wettkampf 1'!$B$16:$C$75,2,FALSE)</f>
        <v>Verein XI</v>
      </c>
      <c r="C55" s="9">
        <f>VLOOKUP(A55,'Wettkampf 1'!$B$16:$D$75,3,FALSE)</f>
        <v>0</v>
      </c>
      <c r="D55" s="9">
        <f>VLOOKUP($A55,'2'!$B$16:$D$75,3,FALSE)</f>
        <v>0</v>
      </c>
      <c r="E55" s="9">
        <f>VLOOKUP($A55,'3'!$B$10:$D$75,3,FALSE)</f>
        <v>0</v>
      </c>
      <c r="F55" s="9">
        <f>VLOOKUP($A55,'4'!$B$10:$D$75,3,FALSE)</f>
        <v>0</v>
      </c>
      <c r="G55" s="9">
        <f>VLOOKUP($A55,'5'!$B$10:$D$75,3,FALSE)</f>
        <v>0</v>
      </c>
      <c r="H55" s="9">
        <f>VLOOKUP($A55,'6'!$B$10:$D$75,3,FALSE)</f>
        <v>0</v>
      </c>
      <c r="I55" s="9">
        <f t="shared" si="6"/>
        <v>0</v>
      </c>
      <c r="J55" s="9">
        <f>VLOOKUP(A55,Formelhilfe!$A$15:$H$74,8,FALSE)</f>
        <v>0</v>
      </c>
      <c r="K55" s="10">
        <f t="shared" si="7"/>
        <v>0</v>
      </c>
      <c r="L55" s="9">
        <f>VLOOKUP($A55,'7'!$B$10:$D$75,3,FALSE)</f>
        <v>0</v>
      </c>
      <c r="M55" s="9">
        <f>VLOOKUP($A55,'8'!$B$10:$D$75,3,FALSE)</f>
        <v>0</v>
      </c>
      <c r="N55" s="9">
        <f>VLOOKUP($A55,'9'!$B$10:$D$75,3,FALSE)</f>
        <v>0</v>
      </c>
      <c r="O55" s="9">
        <f>VLOOKUP($A55,'10'!$B$10:$D$75,3,FALSE)</f>
        <v>0</v>
      </c>
      <c r="P55" s="9">
        <f>VLOOKUP($A55,'11'!$B$10:$D$75,3,FALSE)</f>
        <v>0</v>
      </c>
      <c r="Q55" s="9">
        <f>VLOOKUP($A55,'12'!$B$10:$D$75,3,FALSE)</f>
        <v>0</v>
      </c>
      <c r="R55" s="10">
        <f t="shared" si="8"/>
        <v>0</v>
      </c>
      <c r="S55" s="9">
        <f>VLOOKUP(A55,Formelhilfe!$A$15:$O$74,15,FALSE)</f>
        <v>0</v>
      </c>
      <c r="T55" s="10">
        <f t="shared" si="9"/>
        <v>0</v>
      </c>
      <c r="U55" s="10">
        <f t="shared" si="10"/>
        <v>0</v>
      </c>
      <c r="V55" s="9">
        <f>VLOOKUP(A55,Formelhilfe!$A$15:$P$74,16,FALSE)</f>
        <v>0</v>
      </c>
      <c r="W55" s="11">
        <f t="shared" si="11"/>
        <v>0</v>
      </c>
    </row>
    <row r="56" spans="1:23" ht="21" x14ac:dyDescent="0.35">
      <c r="A56" s="106" t="s">
        <v>118</v>
      </c>
      <c r="B56" s="92" t="str">
        <f>VLOOKUP(A56,'Wettkampf 1'!$B$16:$C$75,2,FALSE)</f>
        <v>Verein XI</v>
      </c>
      <c r="C56" s="9">
        <f>VLOOKUP(A56,'Wettkampf 1'!$B$16:$D$75,3,FALSE)</f>
        <v>0</v>
      </c>
      <c r="D56" s="9">
        <f>VLOOKUP($A56,'2'!$B$16:$D$75,3,FALSE)</f>
        <v>0</v>
      </c>
      <c r="E56" s="9">
        <f>VLOOKUP($A56,'3'!$B$10:$D$75,3,FALSE)</f>
        <v>0</v>
      </c>
      <c r="F56" s="9">
        <f>VLOOKUP($A56,'4'!$B$10:$D$75,3,FALSE)</f>
        <v>0</v>
      </c>
      <c r="G56" s="9">
        <f>VLOOKUP($A56,'5'!$B$10:$D$75,3,FALSE)</f>
        <v>0</v>
      </c>
      <c r="H56" s="9">
        <f>VLOOKUP($A56,'6'!$B$10:$D$75,3,FALSE)</f>
        <v>0</v>
      </c>
      <c r="I56" s="9">
        <f t="shared" si="6"/>
        <v>0</v>
      </c>
      <c r="J56" s="9">
        <f>VLOOKUP(A56,Formelhilfe!$A$15:$H$74,8,FALSE)</f>
        <v>0</v>
      </c>
      <c r="K56" s="10">
        <f t="shared" si="7"/>
        <v>0</v>
      </c>
      <c r="L56" s="9">
        <f>VLOOKUP($A56,'7'!$B$10:$D$75,3,FALSE)</f>
        <v>0</v>
      </c>
      <c r="M56" s="9">
        <f>VLOOKUP($A56,'8'!$B$10:$D$75,3,FALSE)</f>
        <v>0</v>
      </c>
      <c r="N56" s="9">
        <f>VLOOKUP($A56,'9'!$B$10:$D$75,3,FALSE)</f>
        <v>0</v>
      </c>
      <c r="O56" s="9">
        <f>VLOOKUP($A56,'10'!$B$10:$D$75,3,FALSE)</f>
        <v>0</v>
      </c>
      <c r="P56" s="9">
        <f>VLOOKUP($A56,'11'!$B$10:$D$75,3,FALSE)</f>
        <v>0</v>
      </c>
      <c r="Q56" s="9">
        <f>VLOOKUP($A56,'12'!$B$10:$D$75,3,FALSE)</f>
        <v>0</v>
      </c>
      <c r="R56" s="10">
        <f t="shared" si="8"/>
        <v>0</v>
      </c>
      <c r="S56" s="9">
        <f>VLOOKUP(A56,Formelhilfe!$A$15:$O$74,15,FALSE)</f>
        <v>0</v>
      </c>
      <c r="T56" s="10">
        <f t="shared" si="9"/>
        <v>0</v>
      </c>
      <c r="U56" s="10">
        <f t="shared" si="10"/>
        <v>0</v>
      </c>
      <c r="V56" s="9">
        <f>VLOOKUP(A56,Formelhilfe!$A$15:$P$74,16,FALSE)</f>
        <v>0</v>
      </c>
      <c r="W56" s="11">
        <f t="shared" si="11"/>
        <v>0</v>
      </c>
    </row>
    <row r="57" spans="1:23" ht="21" x14ac:dyDescent="0.35">
      <c r="A57" s="106" t="s">
        <v>119</v>
      </c>
      <c r="B57" s="92" t="str">
        <f>VLOOKUP(A57,'Wettkampf 1'!$B$16:$C$75,2,FALSE)</f>
        <v>Verein XII</v>
      </c>
      <c r="C57" s="9">
        <f>VLOOKUP(A57,'Wettkampf 1'!$B$16:$D$75,3,FALSE)</f>
        <v>0</v>
      </c>
      <c r="D57" s="9">
        <f>VLOOKUP($A57,'2'!$B$16:$D$75,3,FALSE)</f>
        <v>0</v>
      </c>
      <c r="E57" s="9">
        <f>VLOOKUP($A57,'3'!$B$10:$D$75,3,FALSE)</f>
        <v>0</v>
      </c>
      <c r="F57" s="9">
        <f>VLOOKUP($A57,'4'!$B$10:$D$75,3,FALSE)</f>
        <v>0</v>
      </c>
      <c r="G57" s="9">
        <f>VLOOKUP($A57,'5'!$B$10:$D$75,3,FALSE)</f>
        <v>0</v>
      </c>
      <c r="H57" s="9">
        <f>VLOOKUP($A57,'6'!$B$10:$D$75,3,FALSE)</f>
        <v>0</v>
      </c>
      <c r="I57" s="9">
        <f t="shared" si="6"/>
        <v>0</v>
      </c>
      <c r="J57" s="9">
        <f>VLOOKUP(A57,Formelhilfe!$A$15:$H$74,8,FALSE)</f>
        <v>0</v>
      </c>
      <c r="K57" s="10">
        <f t="shared" si="7"/>
        <v>0</v>
      </c>
      <c r="L57" s="9">
        <f>VLOOKUP($A57,'7'!$B$10:$D$75,3,FALSE)</f>
        <v>0</v>
      </c>
      <c r="M57" s="9">
        <f>VLOOKUP($A57,'8'!$B$10:$D$75,3,FALSE)</f>
        <v>0</v>
      </c>
      <c r="N57" s="9">
        <f>VLOOKUP($A57,'9'!$B$10:$D$75,3,FALSE)</f>
        <v>0</v>
      </c>
      <c r="O57" s="9">
        <f>VLOOKUP($A57,'10'!$B$10:$D$75,3,FALSE)</f>
        <v>0</v>
      </c>
      <c r="P57" s="9">
        <f>VLOOKUP($A57,'11'!$B$10:$D$75,3,FALSE)</f>
        <v>0</v>
      </c>
      <c r="Q57" s="9">
        <f>VLOOKUP($A57,'12'!$B$10:$D$75,3,FALSE)</f>
        <v>0</v>
      </c>
      <c r="R57" s="10">
        <f t="shared" si="8"/>
        <v>0</v>
      </c>
      <c r="S57" s="9">
        <f>VLOOKUP(A57,Formelhilfe!$A$15:$O$74,15,FALSE)</f>
        <v>0</v>
      </c>
      <c r="T57" s="10">
        <f t="shared" si="9"/>
        <v>0</v>
      </c>
      <c r="U57" s="10">
        <f t="shared" si="10"/>
        <v>0</v>
      </c>
      <c r="V57" s="9">
        <f>VLOOKUP(A57,Formelhilfe!$A$15:$P$74,16,FALSE)</f>
        <v>0</v>
      </c>
      <c r="W57" s="11">
        <f t="shared" si="11"/>
        <v>0</v>
      </c>
    </row>
    <row r="58" spans="1:23" ht="21" x14ac:dyDescent="0.35">
      <c r="A58" s="106" t="s">
        <v>120</v>
      </c>
      <c r="B58" s="92" t="str">
        <f>VLOOKUP(A58,'Wettkampf 1'!$B$16:$C$75,2,FALSE)</f>
        <v>Verein XII</v>
      </c>
      <c r="C58" s="9">
        <f>VLOOKUP(A58,'Wettkampf 1'!$B$16:$D$75,3,FALSE)</f>
        <v>0</v>
      </c>
      <c r="D58" s="9">
        <f>VLOOKUP($A58,'2'!$B$16:$D$75,3,FALSE)</f>
        <v>0</v>
      </c>
      <c r="E58" s="9">
        <f>VLOOKUP($A58,'3'!$B$10:$D$75,3,FALSE)</f>
        <v>0</v>
      </c>
      <c r="F58" s="9">
        <f>VLOOKUP($A58,'4'!$B$10:$D$75,3,FALSE)</f>
        <v>0</v>
      </c>
      <c r="G58" s="9">
        <f>VLOOKUP($A58,'5'!$B$10:$D$75,3,FALSE)</f>
        <v>0</v>
      </c>
      <c r="H58" s="9">
        <f>VLOOKUP($A58,'6'!$B$10:$D$75,3,FALSE)</f>
        <v>0</v>
      </c>
      <c r="I58" s="9">
        <f t="shared" si="6"/>
        <v>0</v>
      </c>
      <c r="J58" s="9">
        <f>VLOOKUP(A58,Formelhilfe!$A$15:$H$74,8,FALSE)</f>
        <v>0</v>
      </c>
      <c r="K58" s="10">
        <f t="shared" si="7"/>
        <v>0</v>
      </c>
      <c r="L58" s="9">
        <f>VLOOKUP($A58,'7'!$B$10:$D$75,3,FALSE)</f>
        <v>0</v>
      </c>
      <c r="M58" s="9">
        <f>VLOOKUP($A58,'8'!$B$10:$D$75,3,FALSE)</f>
        <v>0</v>
      </c>
      <c r="N58" s="9">
        <f>VLOOKUP($A58,'9'!$B$10:$D$75,3,FALSE)</f>
        <v>0</v>
      </c>
      <c r="O58" s="9">
        <f>VLOOKUP($A58,'10'!$B$10:$D$75,3,FALSE)</f>
        <v>0</v>
      </c>
      <c r="P58" s="9">
        <f>VLOOKUP($A58,'11'!$B$10:$D$75,3,FALSE)</f>
        <v>0</v>
      </c>
      <c r="Q58" s="9">
        <f>VLOOKUP($A58,'12'!$B$10:$D$75,3,FALSE)</f>
        <v>0</v>
      </c>
      <c r="R58" s="10">
        <f t="shared" si="8"/>
        <v>0</v>
      </c>
      <c r="S58" s="9">
        <f>VLOOKUP(A58,Formelhilfe!$A$15:$O$74,15,FALSE)</f>
        <v>0</v>
      </c>
      <c r="T58" s="10">
        <f t="shared" si="9"/>
        <v>0</v>
      </c>
      <c r="U58" s="10">
        <f t="shared" si="10"/>
        <v>0</v>
      </c>
      <c r="V58" s="9">
        <f>VLOOKUP(A58,Formelhilfe!$A$15:$P$74,16,FALSE)</f>
        <v>0</v>
      </c>
      <c r="W58" s="11">
        <f t="shared" si="11"/>
        <v>0</v>
      </c>
    </row>
    <row r="59" spans="1:23" ht="21" x14ac:dyDescent="0.35">
      <c r="A59" s="106" t="s">
        <v>121</v>
      </c>
      <c r="B59" s="92" t="str">
        <f>VLOOKUP(A59,'Wettkampf 1'!$B$16:$C$75,2,FALSE)</f>
        <v>Verein XII</v>
      </c>
      <c r="C59" s="9">
        <f>VLOOKUP(A59,'Wettkampf 1'!$B$16:$D$75,3,FALSE)</f>
        <v>0</v>
      </c>
      <c r="D59" s="9">
        <f>VLOOKUP($A59,'2'!$B$16:$D$75,3,FALSE)</f>
        <v>0</v>
      </c>
      <c r="E59" s="9">
        <f>VLOOKUP($A59,'3'!$B$10:$D$75,3,FALSE)</f>
        <v>0</v>
      </c>
      <c r="F59" s="9">
        <f>VLOOKUP($A59,'4'!$B$10:$D$75,3,FALSE)</f>
        <v>0</v>
      </c>
      <c r="G59" s="9">
        <f>VLOOKUP($A59,'5'!$B$10:$D$75,3,FALSE)</f>
        <v>0</v>
      </c>
      <c r="H59" s="9">
        <f>VLOOKUP($A59,'6'!$B$10:$D$75,3,FALSE)</f>
        <v>0</v>
      </c>
      <c r="I59" s="9">
        <f t="shared" si="6"/>
        <v>0</v>
      </c>
      <c r="J59" s="9">
        <f>VLOOKUP(A59,Formelhilfe!$A$15:$H$74,8,FALSE)</f>
        <v>0</v>
      </c>
      <c r="K59" s="10">
        <f t="shared" si="7"/>
        <v>0</v>
      </c>
      <c r="L59" s="9">
        <f>VLOOKUP($A59,'7'!$B$10:$D$75,3,FALSE)</f>
        <v>0</v>
      </c>
      <c r="M59" s="9">
        <f>VLOOKUP($A59,'8'!$B$10:$D$75,3,FALSE)</f>
        <v>0</v>
      </c>
      <c r="N59" s="9">
        <f>VLOOKUP($A59,'9'!$B$10:$D$75,3,FALSE)</f>
        <v>0</v>
      </c>
      <c r="O59" s="9">
        <f>VLOOKUP($A59,'10'!$B$10:$D$75,3,FALSE)</f>
        <v>0</v>
      </c>
      <c r="P59" s="9">
        <f>VLOOKUP($A59,'11'!$B$10:$D$75,3,FALSE)</f>
        <v>0</v>
      </c>
      <c r="Q59" s="9">
        <f>VLOOKUP($A59,'12'!$B$10:$D$75,3,FALSE)</f>
        <v>0</v>
      </c>
      <c r="R59" s="10">
        <f t="shared" si="8"/>
        <v>0</v>
      </c>
      <c r="S59" s="9">
        <f>VLOOKUP(A59,Formelhilfe!$A$15:$O$74,15,FALSE)</f>
        <v>0</v>
      </c>
      <c r="T59" s="10">
        <f t="shared" si="9"/>
        <v>0</v>
      </c>
      <c r="U59" s="10">
        <f t="shared" si="10"/>
        <v>0</v>
      </c>
      <c r="V59" s="9">
        <f>VLOOKUP(A59,Formelhilfe!$A$15:$P$74,16,FALSE)</f>
        <v>0</v>
      </c>
      <c r="W59" s="11">
        <f t="shared" si="11"/>
        <v>0</v>
      </c>
    </row>
    <row r="60" spans="1:23" ht="21" x14ac:dyDescent="0.35">
      <c r="A60" s="106" t="s">
        <v>122</v>
      </c>
      <c r="B60" s="92" t="str">
        <f>VLOOKUP(A60,'Wettkampf 1'!$B$16:$C$75,2,FALSE)</f>
        <v>Verein XII</v>
      </c>
      <c r="C60" s="9">
        <f>VLOOKUP(A60,'Wettkampf 1'!$B$16:$D$75,3,FALSE)</f>
        <v>0</v>
      </c>
      <c r="D60" s="9">
        <f>VLOOKUP($A60,'2'!$B$16:$D$75,3,FALSE)</f>
        <v>0</v>
      </c>
      <c r="E60" s="9">
        <f>VLOOKUP($A60,'3'!$B$10:$D$75,3,FALSE)</f>
        <v>0</v>
      </c>
      <c r="F60" s="9">
        <f>VLOOKUP($A60,'4'!$B$10:$D$75,3,FALSE)</f>
        <v>0</v>
      </c>
      <c r="G60" s="9">
        <f>VLOOKUP($A60,'5'!$B$10:$D$75,3,FALSE)</f>
        <v>0</v>
      </c>
      <c r="H60" s="9">
        <f>VLOOKUP($A60,'6'!$B$10:$D$75,3,FALSE)</f>
        <v>0</v>
      </c>
      <c r="I60" s="9">
        <f t="shared" si="6"/>
        <v>0</v>
      </c>
      <c r="J60" s="9">
        <f>VLOOKUP(A60,Formelhilfe!$A$15:$H$74,8,FALSE)</f>
        <v>0</v>
      </c>
      <c r="K60" s="10">
        <f t="shared" si="7"/>
        <v>0</v>
      </c>
      <c r="L60" s="9">
        <f>VLOOKUP($A60,'7'!$B$10:$D$75,3,FALSE)</f>
        <v>0</v>
      </c>
      <c r="M60" s="9">
        <f>VLOOKUP($A60,'8'!$B$10:$D$75,3,FALSE)</f>
        <v>0</v>
      </c>
      <c r="N60" s="9">
        <f>VLOOKUP($A60,'9'!$B$10:$D$75,3,FALSE)</f>
        <v>0</v>
      </c>
      <c r="O60" s="9">
        <f>VLOOKUP($A60,'10'!$B$10:$D$75,3,FALSE)</f>
        <v>0</v>
      </c>
      <c r="P60" s="9">
        <f>VLOOKUP($A60,'11'!$B$10:$D$75,3,FALSE)</f>
        <v>0</v>
      </c>
      <c r="Q60" s="9">
        <f>VLOOKUP($A60,'12'!$B$10:$D$75,3,FALSE)</f>
        <v>0</v>
      </c>
      <c r="R60" s="10">
        <f t="shared" si="8"/>
        <v>0</v>
      </c>
      <c r="S60" s="9">
        <f>VLOOKUP(A60,Formelhilfe!$A$15:$O$74,15,FALSE)</f>
        <v>0</v>
      </c>
      <c r="T60" s="10">
        <f t="shared" si="9"/>
        <v>0</v>
      </c>
      <c r="U60" s="10">
        <f t="shared" si="10"/>
        <v>0</v>
      </c>
      <c r="V60" s="9">
        <f>VLOOKUP(A60,Formelhilfe!$A$15:$P$74,16,FALSE)</f>
        <v>0</v>
      </c>
      <c r="W60" s="11">
        <f t="shared" si="11"/>
        <v>0</v>
      </c>
    </row>
    <row r="61" spans="1:23" ht="21" x14ac:dyDescent="0.35">
      <c r="A61" s="106" t="s">
        <v>123</v>
      </c>
      <c r="B61" s="92" t="str">
        <f>VLOOKUP(A61,'Wettkampf 1'!$B$16:$C$75,2,FALSE)</f>
        <v>Verein XII</v>
      </c>
      <c r="C61" s="9">
        <f>VLOOKUP(A61,'Wettkampf 1'!$B$16:$D$75,3,FALSE)</f>
        <v>0</v>
      </c>
      <c r="D61" s="9">
        <f>VLOOKUP($A61,'2'!$B$16:$D$75,3,FALSE)</f>
        <v>0</v>
      </c>
      <c r="E61" s="9">
        <f>VLOOKUP($A61,'3'!$B$10:$D$75,3,FALSE)</f>
        <v>0</v>
      </c>
      <c r="F61" s="9">
        <f>VLOOKUP($A61,'4'!$B$10:$D$75,3,FALSE)</f>
        <v>0</v>
      </c>
      <c r="G61" s="9">
        <f>VLOOKUP($A61,'5'!$B$10:$D$75,3,FALSE)</f>
        <v>0</v>
      </c>
      <c r="H61" s="9">
        <f>VLOOKUP($A61,'6'!$B$10:$D$75,3,FALSE)</f>
        <v>0</v>
      </c>
      <c r="I61" s="9">
        <f t="shared" si="6"/>
        <v>0</v>
      </c>
      <c r="J61" s="9">
        <f>VLOOKUP(A61,Formelhilfe!$A$15:$H$74,8,FALSE)</f>
        <v>0</v>
      </c>
      <c r="K61" s="10">
        <f t="shared" si="7"/>
        <v>0</v>
      </c>
      <c r="L61" s="9">
        <f>VLOOKUP($A61,'7'!$B$10:$D$75,3,FALSE)</f>
        <v>0</v>
      </c>
      <c r="M61" s="9">
        <f>VLOOKUP($A61,'8'!$B$10:$D$75,3,FALSE)</f>
        <v>0</v>
      </c>
      <c r="N61" s="9">
        <f>VLOOKUP($A61,'9'!$B$10:$D$75,3,FALSE)</f>
        <v>0</v>
      </c>
      <c r="O61" s="9">
        <f>VLOOKUP($A61,'10'!$B$10:$D$75,3,FALSE)</f>
        <v>0</v>
      </c>
      <c r="P61" s="9">
        <f>VLOOKUP($A61,'11'!$B$10:$D$75,3,FALSE)</f>
        <v>0</v>
      </c>
      <c r="Q61" s="9">
        <f>VLOOKUP($A61,'12'!$B$10:$D$75,3,FALSE)</f>
        <v>0</v>
      </c>
      <c r="R61" s="10">
        <f t="shared" si="8"/>
        <v>0</v>
      </c>
      <c r="S61" s="9">
        <f>VLOOKUP(A61,Formelhilfe!$A$15:$O$74,15,FALSE)</f>
        <v>0</v>
      </c>
      <c r="T61" s="10">
        <f t="shared" si="9"/>
        <v>0</v>
      </c>
      <c r="U61" s="10">
        <f t="shared" si="10"/>
        <v>0</v>
      </c>
      <c r="V61" s="9">
        <f>VLOOKUP(A61,Formelhilfe!$A$15:$P$74,16,FALSE)</f>
        <v>0</v>
      </c>
      <c r="W61" s="11">
        <f t="shared" si="11"/>
        <v>0</v>
      </c>
    </row>
    <row r="62" spans="1:23" x14ac:dyDescent="0.25">
      <c r="V62"/>
    </row>
  </sheetData>
  <sheetProtection selectLockedCells="1" sort="0" selectUnlockedCells="1"/>
  <protectedRanges>
    <protectedRange sqref="W2:W61" name="Bereich5"/>
    <protectedRange sqref="B2:B61" name="Bereich5_1"/>
    <protectedRange sqref="B2:B61" name="Bereich4"/>
    <protectedRange sqref="A2:A61" name="Bereich5_6"/>
  </protectedRanges>
  <autoFilter ref="A1:W1" xr:uid="{00000000-0009-0000-0000-00000F000000}">
    <sortState xmlns:xlrd2="http://schemas.microsoft.com/office/spreadsheetml/2017/richdata2" ref="A2:W61">
      <sortCondition descending="1" ref="W1"/>
    </sortState>
  </autoFilter>
  <phoneticPr fontId="20" type="noConversion"/>
  <dataValidations count="1">
    <dataValidation type="list" allowBlank="1" showInputMessage="1" showErrorMessage="1" sqref="B2:B61" xr:uid="{00000000-0002-0000-0F00-000000000000}">
      <formula1>$B$2:$B$7</formula1>
    </dataValidation>
  </dataValidations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Tabelle14"/>
  <dimension ref="A1:U75"/>
  <sheetViews>
    <sheetView workbookViewId="0">
      <selection activeCell="A2" sqref="A2:A13"/>
    </sheetView>
  </sheetViews>
  <sheetFormatPr baseColWidth="10" defaultColWidth="7" defaultRowHeight="15" x14ac:dyDescent="0.25"/>
  <cols>
    <col min="1" max="1" width="19.42578125" style="13" bestFit="1" customWidth="1"/>
    <col min="2" max="18" width="7" style="13"/>
    <col min="19" max="19" width="18.7109375" style="13" customWidth="1"/>
    <col min="20" max="20" width="22.7109375" style="13" customWidth="1"/>
    <col min="21" max="21" width="13.42578125" style="13" customWidth="1"/>
    <col min="22" max="16384" width="7" style="13"/>
  </cols>
  <sheetData>
    <row r="1" spans="1:21" x14ac:dyDescent="0.25">
      <c r="B1" s="13">
        <v>1</v>
      </c>
      <c r="C1" s="13">
        <v>2</v>
      </c>
      <c r="D1" s="13">
        <v>3</v>
      </c>
      <c r="E1" s="13">
        <v>4</v>
      </c>
      <c r="F1" s="13">
        <v>5</v>
      </c>
      <c r="G1" s="13">
        <v>6</v>
      </c>
      <c r="H1" s="13" t="s">
        <v>9</v>
      </c>
      <c r="I1" s="13">
        <v>7</v>
      </c>
      <c r="J1" s="13">
        <v>8</v>
      </c>
      <c r="K1" s="13">
        <v>9</v>
      </c>
      <c r="L1" s="13">
        <v>10</v>
      </c>
      <c r="M1" s="13">
        <v>11</v>
      </c>
      <c r="N1" s="13">
        <v>12</v>
      </c>
      <c r="O1" s="13" t="s">
        <v>10</v>
      </c>
      <c r="P1" s="13" t="s">
        <v>11</v>
      </c>
      <c r="S1" s="13" t="s">
        <v>14</v>
      </c>
      <c r="T1" s="13" t="s">
        <v>16</v>
      </c>
      <c r="U1" s="13" t="s">
        <v>27</v>
      </c>
    </row>
    <row r="2" spans="1:21" x14ac:dyDescent="0.25">
      <c r="A2" s="13" t="str">
        <f>'Wettkampf 1'!B2</f>
        <v>Esterwegen</v>
      </c>
      <c r="B2" s="13">
        <f>IF('Wettkampf 1'!D2&gt;0,1,0)</f>
        <v>1</v>
      </c>
      <c r="C2" s="13">
        <f>IF('2'!$D2&gt;0,1,0)</f>
        <v>0</v>
      </c>
      <c r="D2" s="13">
        <f>IF('3'!$D2&gt;0,1,0)</f>
        <v>0</v>
      </c>
      <c r="E2" s="13">
        <f>IF('4'!$D2&gt;0,1,0)</f>
        <v>0</v>
      </c>
      <c r="F2" s="13">
        <f>IF('5'!$D2&gt;0,1,0)</f>
        <v>0</v>
      </c>
      <c r="G2" s="13">
        <f>IF('6'!$D2&gt;0,1,0)</f>
        <v>0</v>
      </c>
      <c r="H2" s="13">
        <f>SUM(B2:G2)</f>
        <v>1</v>
      </c>
      <c r="I2" s="13">
        <f>IF('7'!$D2&gt;0,1,0)</f>
        <v>0</v>
      </c>
      <c r="J2" s="13">
        <f>IF('8'!$D2&gt;0,1,0)</f>
        <v>0</v>
      </c>
      <c r="K2" s="13">
        <f>IF('9'!$D2&gt;0,1,0)</f>
        <v>0</v>
      </c>
      <c r="L2" s="13">
        <f>IF('10'!$D2&gt;0,1,0)</f>
        <v>0</v>
      </c>
      <c r="M2" s="13">
        <f>IF('11'!$D2&gt;0,1,0)</f>
        <v>0</v>
      </c>
      <c r="N2" s="13">
        <f>IF('12'!$D2&gt;0,1,0)</f>
        <v>0</v>
      </c>
      <c r="O2" s="13">
        <f>SUM(I2:N2)</f>
        <v>0</v>
      </c>
      <c r="P2" s="13">
        <f>O2+H2</f>
        <v>1</v>
      </c>
      <c r="S2" s="13" t="s">
        <v>17</v>
      </c>
      <c r="T2" s="13" t="s">
        <v>13</v>
      </c>
      <c r="U2" s="13" t="s">
        <v>61</v>
      </c>
    </row>
    <row r="3" spans="1:21" x14ac:dyDescent="0.25">
      <c r="A3" s="13" t="str">
        <f>'Wettkampf 1'!B3</f>
        <v>Lähden Jugend I</v>
      </c>
      <c r="B3" s="13">
        <f>IF('Wettkampf 1'!D3&gt;0,1,0)</f>
        <v>1</v>
      </c>
      <c r="C3" s="13">
        <f>IF('2'!$D3&gt;0,1,0)</f>
        <v>0</v>
      </c>
      <c r="D3" s="13">
        <f>IF('3'!$D3&gt;0,1,0)</f>
        <v>0</v>
      </c>
      <c r="E3" s="13">
        <f>IF('4'!$D3&gt;0,1,0)</f>
        <v>0</v>
      </c>
      <c r="F3" s="13">
        <f>IF('5'!$D3&gt;0,1,0)</f>
        <v>0</v>
      </c>
      <c r="G3" s="13">
        <f>IF('6'!$D3&gt;0,1,0)</f>
        <v>0</v>
      </c>
      <c r="H3" s="13">
        <f t="shared" ref="H3:H66" si="0">SUM(B3:G3)</f>
        <v>1</v>
      </c>
      <c r="I3" s="13">
        <f>IF('7'!$D3&gt;0,1,0)</f>
        <v>0</v>
      </c>
      <c r="J3" s="13">
        <f>IF('8'!$D3&gt;0,1,0)</f>
        <v>0</v>
      </c>
      <c r="K3" s="13">
        <f>IF('9'!$D3&gt;0,1,0)</f>
        <v>0</v>
      </c>
      <c r="L3" s="13">
        <f>IF('10'!$D3&gt;0,1,0)</f>
        <v>0</v>
      </c>
      <c r="M3" s="13">
        <f>IF('11'!$D3&gt;0,1,0)</f>
        <v>0</v>
      </c>
      <c r="N3" s="13">
        <f>IF('12'!$D3&gt;0,1,0)</f>
        <v>0</v>
      </c>
      <c r="O3" s="13">
        <f t="shared" ref="O3:O66" si="1">SUM(I3:N3)</f>
        <v>0</v>
      </c>
      <c r="P3" s="13">
        <f t="shared" ref="P3:P13" si="2">O3+H3</f>
        <v>1</v>
      </c>
      <c r="S3" s="13" t="s">
        <v>18</v>
      </c>
      <c r="T3" s="13" t="s">
        <v>25</v>
      </c>
      <c r="U3" s="13" t="s">
        <v>62</v>
      </c>
    </row>
    <row r="4" spans="1:21" x14ac:dyDescent="0.25">
      <c r="A4" s="13" t="str">
        <f>'Wettkampf 1'!B4</f>
        <v>Börgerwald</v>
      </c>
      <c r="B4" s="13">
        <f>IF('Wettkampf 1'!D4&gt;0,1,0)</f>
        <v>1</v>
      </c>
      <c r="C4" s="13">
        <f>IF('2'!$D4&gt;0,1,0)</f>
        <v>0</v>
      </c>
      <c r="D4" s="13">
        <f>IF('3'!$D4&gt;0,1,0)</f>
        <v>0</v>
      </c>
      <c r="E4" s="13">
        <f>IF('4'!$D4&gt;0,1,0)</f>
        <v>0</v>
      </c>
      <c r="F4" s="13">
        <f>IF('5'!$D4&gt;0,1,0)</f>
        <v>0</v>
      </c>
      <c r="G4" s="13">
        <f>IF('6'!$D4&gt;0,1,0)</f>
        <v>0</v>
      </c>
      <c r="H4" s="13">
        <f t="shared" si="0"/>
        <v>1</v>
      </c>
      <c r="I4" s="13">
        <f>IF('7'!$D4&gt;0,1,0)</f>
        <v>0</v>
      </c>
      <c r="J4" s="13">
        <f>IF('8'!$D4&gt;0,1,0)</f>
        <v>0</v>
      </c>
      <c r="K4" s="13">
        <f>IF('9'!$D4&gt;0,1,0)</f>
        <v>0</v>
      </c>
      <c r="L4" s="13">
        <f>IF('10'!$D4&gt;0,1,0)</f>
        <v>0</v>
      </c>
      <c r="M4" s="13">
        <f>IF('11'!$D4&gt;0,1,0)</f>
        <v>0</v>
      </c>
      <c r="N4" s="13">
        <f>IF('12'!$D4&gt;0,1,0)</f>
        <v>0</v>
      </c>
      <c r="O4" s="13">
        <f t="shared" si="1"/>
        <v>0</v>
      </c>
      <c r="P4" s="13">
        <f t="shared" si="2"/>
        <v>1</v>
      </c>
      <c r="S4" s="13" t="s">
        <v>19</v>
      </c>
      <c r="T4" s="13" t="s">
        <v>15</v>
      </c>
      <c r="U4" s="13" t="s">
        <v>63</v>
      </c>
    </row>
    <row r="5" spans="1:21" x14ac:dyDescent="0.25">
      <c r="A5" s="13" t="str">
        <f>'Wettkampf 1'!B5</f>
        <v>Börgermoor</v>
      </c>
      <c r="B5" s="13">
        <f>IF('Wettkampf 1'!D5&gt;0,1,0)</f>
        <v>1</v>
      </c>
      <c r="C5" s="13">
        <f>IF('2'!$D5&gt;0,1,0)</f>
        <v>0</v>
      </c>
      <c r="D5" s="13">
        <f>IF('3'!$D5&gt;0,1,0)</f>
        <v>0</v>
      </c>
      <c r="E5" s="13">
        <f>IF('4'!$D5&gt;0,1,0)</f>
        <v>0</v>
      </c>
      <c r="F5" s="13">
        <f>IF('5'!$D5&gt;0,1,0)</f>
        <v>0</v>
      </c>
      <c r="G5" s="13">
        <f>IF('6'!$D5&gt;0,1,0)</f>
        <v>0</v>
      </c>
      <c r="H5" s="13">
        <f t="shared" si="0"/>
        <v>1</v>
      </c>
      <c r="I5" s="13">
        <f>IF('7'!$D5&gt;0,1,0)</f>
        <v>0</v>
      </c>
      <c r="J5" s="13">
        <f>IF('8'!$D5&gt;0,1,0)</f>
        <v>0</v>
      </c>
      <c r="K5" s="13">
        <f>IF('9'!$D5&gt;0,1,0)</f>
        <v>0</v>
      </c>
      <c r="L5" s="13">
        <f>IF('10'!$D5&gt;0,1,0)</f>
        <v>0</v>
      </c>
      <c r="M5" s="13">
        <f>IF('11'!$D5&gt;0,1,0)</f>
        <v>0</v>
      </c>
      <c r="N5" s="13">
        <f>IF('12'!$D5&gt;0,1,0)</f>
        <v>0</v>
      </c>
      <c r="O5" s="13">
        <f t="shared" si="1"/>
        <v>0</v>
      </c>
      <c r="P5" s="13">
        <f t="shared" si="2"/>
        <v>1</v>
      </c>
      <c r="S5" s="13" t="s">
        <v>20</v>
      </c>
      <c r="T5" s="13" t="s">
        <v>67</v>
      </c>
      <c r="U5" s="13" t="s">
        <v>64</v>
      </c>
    </row>
    <row r="6" spans="1:21" x14ac:dyDescent="0.25">
      <c r="A6" s="13" t="str">
        <f>'Wettkampf 1'!B6</f>
        <v>Spahnharrenstätte</v>
      </c>
      <c r="B6" s="13">
        <f>IF('Wettkampf 1'!D6&gt;0,1,0)</f>
        <v>1</v>
      </c>
      <c r="C6" s="13">
        <f>IF('2'!$D6&gt;0,1,0)</f>
        <v>0</v>
      </c>
      <c r="D6" s="13">
        <f>IF('3'!$D6&gt;0,1,0)</f>
        <v>0</v>
      </c>
      <c r="E6" s="13">
        <f>IF('4'!$D6&gt;0,1,0)</f>
        <v>0</v>
      </c>
      <c r="F6" s="13">
        <f>IF('5'!$D6&gt;0,1,0)</f>
        <v>0</v>
      </c>
      <c r="G6" s="13">
        <f>IF('6'!$D6&gt;0,1,0)</f>
        <v>0</v>
      </c>
      <c r="H6" s="13">
        <f t="shared" si="0"/>
        <v>1</v>
      </c>
      <c r="I6" s="13">
        <f>IF('7'!$D6&gt;0,1,0)</f>
        <v>0</v>
      </c>
      <c r="J6" s="13">
        <f>IF('8'!$D6&gt;0,1,0)</f>
        <v>0</v>
      </c>
      <c r="K6" s="13">
        <f>IF('9'!$D6&gt;0,1,0)</f>
        <v>0</v>
      </c>
      <c r="L6" s="13">
        <f>IF('10'!$D6&gt;0,1,0)</f>
        <v>0</v>
      </c>
      <c r="M6" s="13">
        <f>IF('11'!$D6&gt;0,1,0)</f>
        <v>0</v>
      </c>
      <c r="N6" s="13">
        <f>IF('12'!$D6&gt;0,1,0)</f>
        <v>0</v>
      </c>
      <c r="O6" s="13">
        <f t="shared" si="1"/>
        <v>0</v>
      </c>
      <c r="P6" s="13">
        <f t="shared" si="2"/>
        <v>1</v>
      </c>
      <c r="S6" s="13" t="s">
        <v>21</v>
      </c>
      <c r="T6" s="13" t="s">
        <v>68</v>
      </c>
      <c r="U6" s="13" t="s">
        <v>65</v>
      </c>
    </row>
    <row r="7" spans="1:21" x14ac:dyDescent="0.25">
      <c r="A7" s="13" t="str">
        <f>'Wettkampf 1'!B7</f>
        <v>Lorup</v>
      </c>
      <c r="B7" s="13">
        <f>IF('Wettkampf 1'!D7&gt;0,1,0)</f>
        <v>1</v>
      </c>
      <c r="C7" s="13">
        <f>IF('2'!$D7&gt;0,1,0)</f>
        <v>0</v>
      </c>
      <c r="D7" s="13">
        <f>IF('3'!$D7&gt;0,1,0)</f>
        <v>0</v>
      </c>
      <c r="E7" s="13">
        <f>IF('4'!$D7&gt;0,1,0)</f>
        <v>0</v>
      </c>
      <c r="F7" s="13">
        <f>IF('5'!$D7&gt;0,1,0)</f>
        <v>0</v>
      </c>
      <c r="G7" s="13">
        <f>IF('6'!$D7&gt;0,1,0)</f>
        <v>0</v>
      </c>
      <c r="H7" s="13">
        <f t="shared" si="0"/>
        <v>1</v>
      </c>
      <c r="I7" s="13">
        <f>IF('7'!$D7&gt;0,1,0)</f>
        <v>0</v>
      </c>
      <c r="J7" s="13">
        <f>IF('8'!$D7&gt;0,1,0)</f>
        <v>0</v>
      </c>
      <c r="K7" s="13">
        <f>IF('9'!$D7&gt;0,1,0)</f>
        <v>0</v>
      </c>
      <c r="L7" s="13">
        <f>IF('10'!$D7&gt;0,1,0)</f>
        <v>0</v>
      </c>
      <c r="M7" s="13">
        <f>IF('11'!$D7&gt;0,1,0)</f>
        <v>0</v>
      </c>
      <c r="N7" s="13">
        <f>IF('12'!$D7&gt;0,1,0)</f>
        <v>0</v>
      </c>
      <c r="O7" s="13">
        <f t="shared" si="1"/>
        <v>0</v>
      </c>
      <c r="P7" s="13">
        <f t="shared" si="2"/>
        <v>1</v>
      </c>
      <c r="S7" s="13" t="s">
        <v>22</v>
      </c>
      <c r="T7" s="13" t="s">
        <v>69</v>
      </c>
      <c r="U7" s="13" t="s">
        <v>66</v>
      </c>
    </row>
    <row r="8" spans="1:21" x14ac:dyDescent="0.25">
      <c r="A8" s="13" t="s">
        <v>88</v>
      </c>
      <c r="B8" s="13">
        <f>IF('Wettkampf 1'!D8&gt;0,1,0)</f>
        <v>1</v>
      </c>
      <c r="C8" s="13">
        <f>IF('2'!$D8&gt;0,1,0)</f>
        <v>0</v>
      </c>
      <c r="D8" s="13">
        <f>IF('3'!$D8&gt;0,1,0)</f>
        <v>0</v>
      </c>
      <c r="E8" s="13">
        <f>IF('4'!$D8&gt;0,1,0)</f>
        <v>0</v>
      </c>
      <c r="F8" s="13">
        <f>IF('5'!$D8&gt;0,1,0)</f>
        <v>0</v>
      </c>
      <c r="G8" s="13">
        <f>IF('6'!$D8&gt;0,1,0)</f>
        <v>0</v>
      </c>
      <c r="H8" s="13">
        <f t="shared" si="0"/>
        <v>1</v>
      </c>
      <c r="I8" s="13">
        <f>IF('7'!$D8&gt;0,1,0)</f>
        <v>0</v>
      </c>
      <c r="J8" s="13">
        <f>IF('8'!$D8&gt;0,1,0)</f>
        <v>0</v>
      </c>
      <c r="K8" s="13">
        <f>IF('9'!$D8&gt;0,1,0)</f>
        <v>0</v>
      </c>
      <c r="L8" s="13">
        <f>IF('10'!$D8&gt;0,1,0)</f>
        <v>0</v>
      </c>
      <c r="M8" s="13">
        <f>IF('11'!$D8&gt;0,1,0)</f>
        <v>0</v>
      </c>
      <c r="N8" s="13">
        <f>IF('12'!$D8&gt;0,1,0)</f>
        <v>0</v>
      </c>
      <c r="O8" s="13">
        <f t="shared" si="1"/>
        <v>0</v>
      </c>
      <c r="P8" s="13">
        <f t="shared" si="2"/>
        <v>1</v>
      </c>
      <c r="S8" s="13" t="s">
        <v>23</v>
      </c>
      <c r="T8" s="13" t="s">
        <v>87</v>
      </c>
    </row>
    <row r="9" spans="1:21" x14ac:dyDescent="0.25">
      <c r="A9" s="13" t="str">
        <f>'Wettkampf 1'!B9</f>
        <v>Verein VIII</v>
      </c>
      <c r="B9" s="13">
        <f>IF('Wettkampf 1'!D9&gt;0,1,0)</f>
        <v>0</v>
      </c>
      <c r="C9" s="13">
        <f>IF('2'!$D9&gt;0,1,0)</f>
        <v>0</v>
      </c>
      <c r="D9" s="13">
        <f>IF('3'!$D9&gt;0,1,0)</f>
        <v>0</v>
      </c>
      <c r="E9" s="13">
        <f>IF('4'!$D9&gt;0,1,0)</f>
        <v>0</v>
      </c>
      <c r="F9" s="13">
        <f>IF('5'!$D9&gt;0,1,0)</f>
        <v>0</v>
      </c>
      <c r="G9" s="13">
        <f>IF('6'!$D9&gt;0,1,0)</f>
        <v>0</v>
      </c>
      <c r="H9" s="13">
        <f t="shared" si="0"/>
        <v>0</v>
      </c>
      <c r="I9" s="13">
        <f>IF('7'!$D9&gt;0,1,0)</f>
        <v>0</v>
      </c>
      <c r="J9" s="13">
        <f>IF('8'!$D9&gt;0,1,0)</f>
        <v>0</v>
      </c>
      <c r="K9" s="13">
        <f>IF('9'!$D9&gt;0,1,0)</f>
        <v>0</v>
      </c>
      <c r="L9" s="13">
        <f>IF('10'!$D9&gt;0,1,0)</f>
        <v>0</v>
      </c>
      <c r="M9" s="13">
        <f>IF('11'!$D9&gt;0,1,0)</f>
        <v>0</v>
      </c>
      <c r="N9" s="13">
        <f>IF('12'!$D9&gt;0,1,0)</f>
        <v>0</v>
      </c>
      <c r="O9" s="13">
        <f t="shared" si="1"/>
        <v>0</v>
      </c>
      <c r="P9" s="13">
        <f t="shared" si="2"/>
        <v>0</v>
      </c>
      <c r="S9" s="13" t="s">
        <v>24</v>
      </c>
    </row>
    <row r="10" spans="1:21" x14ac:dyDescent="0.25">
      <c r="A10" s="13" t="s">
        <v>88</v>
      </c>
      <c r="B10" s="13">
        <f>IF('Wettkampf 1'!D10&gt;0,1,0)</f>
        <v>0</v>
      </c>
      <c r="C10" s="13">
        <f>IF('2'!$D10&gt;0,1,0)</f>
        <v>0</v>
      </c>
      <c r="D10" s="13">
        <f>IF('3'!$D10&gt;0,1,0)</f>
        <v>0</v>
      </c>
      <c r="E10" s="13">
        <f>IF('4'!$D10&gt;0,1,0)</f>
        <v>0</v>
      </c>
      <c r="F10" s="13">
        <f>IF('5'!$D10&gt;0,1,0)</f>
        <v>0</v>
      </c>
      <c r="G10" s="13">
        <f>IF('6'!$D10&gt;0,1,0)</f>
        <v>0</v>
      </c>
      <c r="H10" s="13">
        <f t="shared" si="0"/>
        <v>0</v>
      </c>
      <c r="I10" s="13">
        <f>IF('7'!$D10&gt;0,1,0)</f>
        <v>0</v>
      </c>
      <c r="J10" s="13">
        <f>IF('8'!$D10&gt;0,1,0)</f>
        <v>0</v>
      </c>
      <c r="K10" s="13">
        <f>IF('9'!$D10&gt;0,1,0)</f>
        <v>0</v>
      </c>
      <c r="L10" s="13">
        <f>IF('10'!$D10&gt;0,1,0)</f>
        <v>0</v>
      </c>
      <c r="M10" s="13">
        <f>IF('11'!$D10&gt;0,1,0)</f>
        <v>0</v>
      </c>
      <c r="N10" s="13">
        <f>IF('12'!$D10&gt;0,1,0)</f>
        <v>0</v>
      </c>
      <c r="O10" s="13">
        <f t="shared" si="1"/>
        <v>0</v>
      </c>
      <c r="P10" s="13">
        <f t="shared" si="2"/>
        <v>0</v>
      </c>
      <c r="S10" s="13" t="s">
        <v>26</v>
      </c>
    </row>
    <row r="11" spans="1:21" x14ac:dyDescent="0.25">
      <c r="A11" s="13" t="str">
        <f>'Wettkampf 1'!B11</f>
        <v>Verein X</v>
      </c>
      <c r="B11" s="13">
        <f>IF('Wettkampf 1'!D11&gt;0,1,0)</f>
        <v>0</v>
      </c>
      <c r="C11" s="13">
        <f>IF('2'!$D11&gt;0,1,0)</f>
        <v>0</v>
      </c>
      <c r="D11" s="13">
        <f>IF('3'!$D11&gt;0,1,0)</f>
        <v>0</v>
      </c>
      <c r="E11" s="13">
        <f>IF('4'!$D11&gt;0,1,0)</f>
        <v>0</v>
      </c>
      <c r="F11" s="13">
        <f>IF('5'!$D11&gt;0,1,0)</f>
        <v>0</v>
      </c>
      <c r="G11" s="13">
        <f>IF('6'!$D11&gt;0,1,0)</f>
        <v>0</v>
      </c>
      <c r="H11" s="13">
        <f t="shared" si="0"/>
        <v>0</v>
      </c>
      <c r="I11" s="13">
        <f>IF('7'!$D11&gt;0,1,0)</f>
        <v>0</v>
      </c>
      <c r="J11" s="13">
        <f>IF('8'!$D11&gt;0,1,0)</f>
        <v>0</v>
      </c>
      <c r="K11" s="13">
        <f>IF('9'!$D11&gt;0,1,0)</f>
        <v>0</v>
      </c>
      <c r="L11" s="13">
        <f>IF('10'!$D11&gt;0,1,0)</f>
        <v>0</v>
      </c>
      <c r="M11" s="13">
        <f>IF('11'!$D11&gt;0,1,0)</f>
        <v>0</v>
      </c>
      <c r="N11" s="13">
        <f>IF('12'!$D11&gt;0,1,0)</f>
        <v>0</v>
      </c>
      <c r="O11" s="13">
        <f t="shared" si="1"/>
        <v>0</v>
      </c>
      <c r="P11" s="13">
        <f t="shared" si="2"/>
        <v>0</v>
      </c>
    </row>
    <row r="12" spans="1:21" x14ac:dyDescent="0.25">
      <c r="A12" s="13" t="s">
        <v>88</v>
      </c>
      <c r="B12" s="13">
        <f>IF('Wettkampf 1'!D12&gt;0,1,0)</f>
        <v>0</v>
      </c>
      <c r="C12" s="13">
        <f>IF('2'!$D12&gt;0,1,0)</f>
        <v>0</v>
      </c>
      <c r="D12" s="13">
        <f>IF('3'!$D12&gt;0,1,0)</f>
        <v>0</v>
      </c>
      <c r="E12" s="13">
        <f>IF('4'!$D12&gt;0,1,0)</f>
        <v>0</v>
      </c>
      <c r="F12" s="13">
        <f>IF('5'!$D12&gt;0,1,0)</f>
        <v>0</v>
      </c>
      <c r="G12" s="13">
        <f>IF('6'!$D12&gt;0,1,0)</f>
        <v>0</v>
      </c>
      <c r="H12" s="13">
        <f t="shared" si="0"/>
        <v>0</v>
      </c>
      <c r="I12" s="13">
        <f>IF('7'!$D12&gt;0,1,0)</f>
        <v>0</v>
      </c>
      <c r="J12" s="13">
        <f>IF('8'!$D12&gt;0,1,0)</f>
        <v>0</v>
      </c>
      <c r="K12" s="13">
        <f>IF('9'!$D12&gt;0,1,0)</f>
        <v>0</v>
      </c>
      <c r="L12" s="13">
        <f>IF('10'!$D12&gt;0,1,0)</f>
        <v>0</v>
      </c>
      <c r="M12" s="13">
        <f>IF('11'!$D12&gt;0,1,0)</f>
        <v>0</v>
      </c>
      <c r="N12" s="13">
        <f>IF('12'!$D12&gt;0,1,0)</f>
        <v>0</v>
      </c>
      <c r="O12" s="13">
        <f t="shared" si="1"/>
        <v>0</v>
      </c>
      <c r="P12" s="13">
        <f t="shared" si="2"/>
        <v>0</v>
      </c>
    </row>
    <row r="13" spans="1:21" x14ac:dyDescent="0.25">
      <c r="A13" s="13" t="str">
        <f>'Wettkampf 1'!B13</f>
        <v>Verein XII</v>
      </c>
      <c r="B13" s="13">
        <f>IF('Wettkampf 1'!D13&gt;0,1,0)</f>
        <v>0</v>
      </c>
      <c r="C13" s="13">
        <f>IF('2'!$D13&gt;0,1,0)</f>
        <v>0</v>
      </c>
      <c r="D13" s="13">
        <f>IF('3'!$D13&gt;0,1,0)</f>
        <v>0</v>
      </c>
      <c r="E13" s="13">
        <f>IF('4'!$D13&gt;0,1,0)</f>
        <v>0</v>
      </c>
      <c r="F13" s="13">
        <f>IF('5'!$D13&gt;0,1,0)</f>
        <v>0</v>
      </c>
      <c r="G13" s="13">
        <f>IF('6'!$D13&gt;0,1,0)</f>
        <v>0</v>
      </c>
      <c r="H13" s="13">
        <f t="shared" si="0"/>
        <v>0</v>
      </c>
      <c r="I13" s="13">
        <f>IF('7'!$D13&gt;0,1,0)</f>
        <v>0</v>
      </c>
      <c r="J13" s="13">
        <f>IF('8'!$D13&gt;0,1,0)</f>
        <v>0</v>
      </c>
      <c r="K13" s="13">
        <f>IF('9'!$D13&gt;0,1,0)</f>
        <v>0</v>
      </c>
      <c r="L13" s="13">
        <f>IF('10'!$D13&gt;0,1,0)</f>
        <v>0</v>
      </c>
      <c r="M13" s="13">
        <f>IF('11'!$D13&gt;0,1,0)</f>
        <v>0</v>
      </c>
      <c r="N13" s="13">
        <f>IF('12'!$D13&gt;0,1,0)</f>
        <v>0</v>
      </c>
      <c r="O13" s="13">
        <f t="shared" si="1"/>
        <v>0</v>
      </c>
      <c r="P13" s="13">
        <f t="shared" si="2"/>
        <v>0</v>
      </c>
    </row>
    <row r="14" spans="1:21" ht="15.75" x14ac:dyDescent="0.25">
      <c r="A14" s="77" t="s">
        <v>7</v>
      </c>
    </row>
    <row r="15" spans="1:21" ht="15.75" x14ac:dyDescent="0.25">
      <c r="A15" s="106" t="s">
        <v>137</v>
      </c>
      <c r="B15" s="13">
        <f>IF('Wettkampf 1'!D16&gt;0,1,0)</f>
        <v>1</v>
      </c>
      <c r="C15" s="13">
        <f>IF('2'!$D16&gt;0,1,0)</f>
        <v>0</v>
      </c>
      <c r="D15" s="13">
        <f>IF('3'!$D16&gt;0,1,0)</f>
        <v>0</v>
      </c>
      <c r="E15" s="13">
        <f>IF('4'!$D16&gt;0,1,0)</f>
        <v>0</v>
      </c>
      <c r="F15" s="13">
        <f>IF('5'!$D16&gt;0,1,0)</f>
        <v>0</v>
      </c>
      <c r="G15" s="13">
        <f>IF('6'!$D16&gt;0,1,0)</f>
        <v>0</v>
      </c>
      <c r="H15" s="13">
        <f t="shared" si="0"/>
        <v>1</v>
      </c>
      <c r="I15" s="13">
        <f>IF('7'!$D16&gt;0,1,0)</f>
        <v>0</v>
      </c>
      <c r="J15" s="13">
        <f>IF('8'!$D16&gt;0,1,0)</f>
        <v>0</v>
      </c>
      <c r="K15" s="13">
        <f>IF('9'!$D16&gt;0,1,0)</f>
        <v>0</v>
      </c>
      <c r="L15" s="13">
        <f>IF('10'!$D16&gt;0,1,0)</f>
        <v>0</v>
      </c>
      <c r="M15" s="13">
        <f>IF('11'!$D16&gt;0,1,0)</f>
        <v>0</v>
      </c>
      <c r="N15" s="13">
        <f>IF('12'!$D16&gt;0,1,0)</f>
        <v>0</v>
      </c>
      <c r="O15" s="13">
        <f t="shared" si="1"/>
        <v>0</v>
      </c>
      <c r="P15" s="13">
        <f>O15+H15</f>
        <v>1</v>
      </c>
    </row>
    <row r="16" spans="1:21" ht="15.75" x14ac:dyDescent="0.25">
      <c r="A16" s="106" t="s">
        <v>138</v>
      </c>
      <c r="B16" s="13">
        <f>IF('Wettkampf 1'!D17&gt;0,1,0)</f>
        <v>0</v>
      </c>
      <c r="C16" s="13">
        <f>IF('2'!$D17&gt;0,1,0)</f>
        <v>0</v>
      </c>
      <c r="D16" s="13">
        <f>IF('3'!$D17&gt;0,1,0)</f>
        <v>0</v>
      </c>
      <c r="E16" s="13">
        <f>IF('4'!$D17&gt;0,1,0)</f>
        <v>0</v>
      </c>
      <c r="F16" s="13">
        <f>IF('5'!$D17&gt;0,1,0)</f>
        <v>0</v>
      </c>
      <c r="G16" s="13">
        <f>IF('6'!$D17&gt;0,1,0)</f>
        <v>0</v>
      </c>
      <c r="H16" s="13">
        <f t="shared" si="0"/>
        <v>0</v>
      </c>
      <c r="I16" s="13">
        <f>IF('7'!$D17&gt;0,1,0)</f>
        <v>0</v>
      </c>
      <c r="J16" s="13">
        <f>IF('8'!$D17&gt;0,1,0)</f>
        <v>0</v>
      </c>
      <c r="K16" s="13">
        <f>IF('9'!$D17&gt;0,1,0)</f>
        <v>0</v>
      </c>
      <c r="L16" s="13">
        <f>IF('10'!$D17&gt;0,1,0)</f>
        <v>0</v>
      </c>
      <c r="M16" s="13">
        <f>IF('11'!$D17&gt;0,1,0)</f>
        <v>0</v>
      </c>
      <c r="N16" s="13">
        <f>IF('12'!$D17&gt;0,1,0)</f>
        <v>0</v>
      </c>
      <c r="O16" s="13">
        <f t="shared" si="1"/>
        <v>0</v>
      </c>
      <c r="P16" s="13">
        <f t="shared" ref="P16:P44" si="3">O16+H16</f>
        <v>0</v>
      </c>
    </row>
    <row r="17" spans="1:16" ht="15.75" x14ac:dyDescent="0.25">
      <c r="A17" s="106" t="s">
        <v>139</v>
      </c>
      <c r="B17" s="13">
        <f>IF('Wettkampf 1'!D18&gt;0,1,0)</f>
        <v>0</v>
      </c>
      <c r="C17" s="13">
        <f>IF('2'!$D18&gt;0,1,0)</f>
        <v>0</v>
      </c>
      <c r="D17" s="13">
        <f>IF('3'!$D18&gt;0,1,0)</f>
        <v>0</v>
      </c>
      <c r="E17" s="13">
        <f>IF('4'!$D18&gt;0,1,0)</f>
        <v>0</v>
      </c>
      <c r="F17" s="13">
        <f>IF('5'!$D18&gt;0,1,0)</f>
        <v>0</v>
      </c>
      <c r="G17" s="13">
        <f>IF('6'!$D18&gt;0,1,0)</f>
        <v>0</v>
      </c>
      <c r="H17" s="13">
        <f t="shared" si="0"/>
        <v>0</v>
      </c>
      <c r="I17" s="13">
        <f>IF('7'!$D18&gt;0,1,0)</f>
        <v>0</v>
      </c>
      <c r="J17" s="13">
        <f>IF('8'!$D18&gt;0,1,0)</f>
        <v>0</v>
      </c>
      <c r="K17" s="13">
        <f>IF('9'!$D18&gt;0,1,0)</f>
        <v>0</v>
      </c>
      <c r="L17" s="13">
        <f>IF('10'!$D18&gt;0,1,0)</f>
        <v>0</v>
      </c>
      <c r="M17" s="13">
        <f>IF('11'!$D18&gt;0,1,0)</f>
        <v>0</v>
      </c>
      <c r="N17" s="13">
        <f>IF('12'!$D18&gt;0,1,0)</f>
        <v>0</v>
      </c>
      <c r="O17" s="13">
        <f t="shared" si="1"/>
        <v>0</v>
      </c>
      <c r="P17" s="13">
        <f t="shared" si="3"/>
        <v>0</v>
      </c>
    </row>
    <row r="18" spans="1:16" ht="15.75" x14ac:dyDescent="0.25">
      <c r="A18" s="106" t="s">
        <v>140</v>
      </c>
      <c r="B18" s="13">
        <f>IF('Wettkampf 1'!D19&gt;0,1,0)</f>
        <v>0</v>
      </c>
      <c r="C18" s="13">
        <f>IF('2'!$D19&gt;0,1,0)</f>
        <v>0</v>
      </c>
      <c r="D18" s="13">
        <f>IF('3'!$D19&gt;0,1,0)</f>
        <v>0</v>
      </c>
      <c r="E18" s="13">
        <f>IF('4'!$D19&gt;0,1,0)</f>
        <v>0</v>
      </c>
      <c r="F18" s="13">
        <f>IF('5'!$D19&gt;0,1,0)</f>
        <v>0</v>
      </c>
      <c r="G18" s="13">
        <f>IF('6'!$D19&gt;0,1,0)</f>
        <v>0</v>
      </c>
      <c r="H18" s="13">
        <f t="shared" si="0"/>
        <v>0</v>
      </c>
      <c r="I18" s="13">
        <f>IF('7'!$D19&gt;0,1,0)</f>
        <v>0</v>
      </c>
      <c r="J18" s="13">
        <f>IF('8'!$D19&gt;0,1,0)</f>
        <v>0</v>
      </c>
      <c r="K18" s="13">
        <f>IF('9'!$D19&gt;0,1,0)</f>
        <v>0</v>
      </c>
      <c r="L18" s="13">
        <f>IF('10'!$D19&gt;0,1,0)</f>
        <v>0</v>
      </c>
      <c r="M18" s="13">
        <f>IF('11'!$D19&gt;0,1,0)</f>
        <v>0</v>
      </c>
      <c r="N18" s="13">
        <f>IF('12'!$D19&gt;0,1,0)</f>
        <v>0</v>
      </c>
      <c r="O18" s="13">
        <f t="shared" si="1"/>
        <v>0</v>
      </c>
      <c r="P18" s="13">
        <f t="shared" si="3"/>
        <v>0</v>
      </c>
    </row>
    <row r="19" spans="1:16" ht="15.75" x14ac:dyDescent="0.25">
      <c r="A19" s="106" t="s">
        <v>49</v>
      </c>
      <c r="B19" s="13">
        <f>IF('Wettkampf 1'!D20&gt;0,1,0)</f>
        <v>0</v>
      </c>
      <c r="C19" s="13">
        <f>IF('2'!$D20&gt;0,1,0)</f>
        <v>0</v>
      </c>
      <c r="D19" s="13">
        <f>IF('3'!$D20&gt;0,1,0)</f>
        <v>0</v>
      </c>
      <c r="E19" s="13">
        <f>IF('4'!$D20&gt;0,1,0)</f>
        <v>0</v>
      </c>
      <c r="F19" s="13">
        <f>IF('5'!$D20&gt;0,1,0)</f>
        <v>0</v>
      </c>
      <c r="G19" s="13">
        <f>IF('6'!$D20&gt;0,1,0)</f>
        <v>0</v>
      </c>
      <c r="H19" s="13">
        <f t="shared" si="0"/>
        <v>0</v>
      </c>
      <c r="I19" s="13">
        <f>IF('7'!$D20&gt;0,1,0)</f>
        <v>0</v>
      </c>
      <c r="J19" s="13">
        <f>IF('8'!$D20&gt;0,1,0)</f>
        <v>0</v>
      </c>
      <c r="K19" s="13">
        <f>IF('9'!$D20&gt;0,1,0)</f>
        <v>0</v>
      </c>
      <c r="L19" s="13">
        <f>IF('10'!$D20&gt;0,1,0)</f>
        <v>0</v>
      </c>
      <c r="M19" s="13">
        <f>IF('11'!$D20&gt;0,1,0)</f>
        <v>0</v>
      </c>
      <c r="N19" s="13">
        <f>IF('12'!$D20&gt;0,1,0)</f>
        <v>0</v>
      </c>
      <c r="O19" s="13">
        <f t="shared" si="1"/>
        <v>0</v>
      </c>
      <c r="P19" s="13">
        <f t="shared" si="3"/>
        <v>0</v>
      </c>
    </row>
    <row r="20" spans="1:16" ht="15.75" x14ac:dyDescent="0.25">
      <c r="A20" s="106" t="s">
        <v>134</v>
      </c>
      <c r="B20" s="13">
        <f>IF('Wettkampf 1'!D21&gt;0,1,0)</f>
        <v>1</v>
      </c>
      <c r="C20" s="13">
        <f>IF('2'!$D21&gt;0,1,0)</f>
        <v>0</v>
      </c>
      <c r="D20" s="13">
        <f>IF('3'!$D21&gt;0,1,0)</f>
        <v>0</v>
      </c>
      <c r="E20" s="13">
        <f>IF('4'!$D21&gt;0,1,0)</f>
        <v>0</v>
      </c>
      <c r="F20" s="13">
        <f>IF('5'!$D21&gt;0,1,0)</f>
        <v>0</v>
      </c>
      <c r="G20" s="13">
        <f>IF('6'!$D21&gt;0,1,0)</f>
        <v>0</v>
      </c>
      <c r="H20" s="13">
        <f t="shared" si="0"/>
        <v>1</v>
      </c>
      <c r="I20" s="13">
        <f>IF('7'!$D21&gt;0,1,0)</f>
        <v>0</v>
      </c>
      <c r="J20" s="13">
        <f>IF('8'!$D21&gt;0,1,0)</f>
        <v>0</v>
      </c>
      <c r="K20" s="13">
        <f>IF('9'!$D21&gt;0,1,0)</f>
        <v>0</v>
      </c>
      <c r="L20" s="13">
        <f>IF('10'!$D21&gt;0,1,0)</f>
        <v>0</v>
      </c>
      <c r="M20" s="13">
        <f>IF('11'!$D21&gt;0,1,0)</f>
        <v>0</v>
      </c>
      <c r="N20" s="13">
        <f>IF('12'!$D21&gt;0,1,0)</f>
        <v>0</v>
      </c>
      <c r="O20" s="13">
        <f t="shared" si="1"/>
        <v>0</v>
      </c>
      <c r="P20" s="13">
        <f t="shared" si="3"/>
        <v>1</v>
      </c>
    </row>
    <row r="21" spans="1:16" ht="15.75" x14ac:dyDescent="0.25">
      <c r="A21" s="106" t="s">
        <v>135</v>
      </c>
      <c r="B21" s="13">
        <f>IF('Wettkampf 1'!D22&gt;0,1,0)</f>
        <v>1</v>
      </c>
      <c r="C21" s="13">
        <f>IF('2'!$D22&gt;0,1,0)</f>
        <v>0</v>
      </c>
      <c r="D21" s="13">
        <f>IF('3'!$D22&gt;0,1,0)</f>
        <v>0</v>
      </c>
      <c r="E21" s="13">
        <f>IF('4'!$D22&gt;0,1,0)</f>
        <v>0</v>
      </c>
      <c r="F21" s="13">
        <f>IF('5'!$D22&gt;0,1,0)</f>
        <v>0</v>
      </c>
      <c r="G21" s="13">
        <f>IF('6'!$D22&gt;0,1,0)</f>
        <v>0</v>
      </c>
      <c r="H21" s="13">
        <f t="shared" si="0"/>
        <v>1</v>
      </c>
      <c r="I21" s="13">
        <f>IF('7'!$D22&gt;0,1,0)</f>
        <v>0</v>
      </c>
      <c r="J21" s="13">
        <f>IF('8'!$D22&gt;0,1,0)</f>
        <v>0</v>
      </c>
      <c r="K21" s="13">
        <f>IF('9'!$D22&gt;0,1,0)</f>
        <v>0</v>
      </c>
      <c r="L21" s="13">
        <f>IF('10'!$D22&gt;0,1,0)</f>
        <v>0</v>
      </c>
      <c r="M21" s="13">
        <f>IF('11'!$D22&gt;0,1,0)</f>
        <v>0</v>
      </c>
      <c r="N21" s="13">
        <f>IF('12'!$D22&gt;0,1,0)</f>
        <v>0</v>
      </c>
      <c r="O21" s="13">
        <f t="shared" si="1"/>
        <v>0</v>
      </c>
      <c r="P21" s="13">
        <f t="shared" si="3"/>
        <v>1</v>
      </c>
    </row>
    <row r="22" spans="1:16" ht="15.75" x14ac:dyDescent="0.25">
      <c r="A22" s="106" t="s">
        <v>136</v>
      </c>
      <c r="B22" s="13">
        <f>IF('Wettkampf 1'!D23&gt;0,1,0)</f>
        <v>1</v>
      </c>
      <c r="C22" s="13">
        <f>IF('2'!$D23&gt;0,1,0)</f>
        <v>0</v>
      </c>
      <c r="D22" s="13">
        <f>IF('3'!$D23&gt;0,1,0)</f>
        <v>0</v>
      </c>
      <c r="E22" s="13">
        <f>IF('4'!$D23&gt;0,1,0)</f>
        <v>0</v>
      </c>
      <c r="F22" s="13">
        <f>IF('5'!$D23&gt;0,1,0)</f>
        <v>0</v>
      </c>
      <c r="G22" s="13">
        <f>IF('6'!$D23&gt;0,1,0)</f>
        <v>0</v>
      </c>
      <c r="H22" s="13">
        <f t="shared" si="0"/>
        <v>1</v>
      </c>
      <c r="I22" s="13">
        <f>IF('7'!$D23&gt;0,1,0)</f>
        <v>0</v>
      </c>
      <c r="J22" s="13">
        <f>IF('8'!$D23&gt;0,1,0)</f>
        <v>0</v>
      </c>
      <c r="K22" s="13">
        <f>IF('9'!$D23&gt;0,1,0)</f>
        <v>0</v>
      </c>
      <c r="L22" s="13">
        <f>IF('10'!$D23&gt;0,1,0)</f>
        <v>0</v>
      </c>
      <c r="M22" s="13">
        <f>IF('11'!$D23&gt;0,1,0)</f>
        <v>0</v>
      </c>
      <c r="N22" s="13">
        <f>IF('12'!$D23&gt;0,1,0)</f>
        <v>0</v>
      </c>
      <c r="O22" s="13">
        <f t="shared" si="1"/>
        <v>0</v>
      </c>
      <c r="P22" s="13">
        <f t="shared" si="3"/>
        <v>1</v>
      </c>
    </row>
    <row r="23" spans="1:16" ht="15.75" x14ac:dyDescent="0.25">
      <c r="A23" s="106" t="s">
        <v>146</v>
      </c>
      <c r="B23" s="13">
        <f>IF('Wettkampf 1'!D24&gt;0,1,0)</f>
        <v>1</v>
      </c>
      <c r="C23" s="13">
        <f>IF('2'!$D24&gt;0,1,0)</f>
        <v>0</v>
      </c>
      <c r="D23" s="13">
        <f>IF('3'!$D24&gt;0,1,0)</f>
        <v>0</v>
      </c>
      <c r="E23" s="13">
        <f>IF('4'!$D24&gt;0,1,0)</f>
        <v>0</v>
      </c>
      <c r="F23" s="13">
        <f>IF('5'!$D24&gt;0,1,0)</f>
        <v>0</v>
      </c>
      <c r="G23" s="13">
        <f>IF('6'!$D24&gt;0,1,0)</f>
        <v>0</v>
      </c>
      <c r="H23" s="13">
        <f t="shared" si="0"/>
        <v>1</v>
      </c>
      <c r="I23" s="13">
        <f>IF('7'!$D24&gt;0,1,0)</f>
        <v>0</v>
      </c>
      <c r="J23" s="13">
        <f>IF('8'!$D24&gt;0,1,0)</f>
        <v>0</v>
      </c>
      <c r="K23" s="13">
        <f>IF('9'!$D24&gt;0,1,0)</f>
        <v>0</v>
      </c>
      <c r="L23" s="13">
        <f>IF('10'!$D24&gt;0,1,0)</f>
        <v>0</v>
      </c>
      <c r="M23" s="13">
        <f>IF('11'!$D24&gt;0,1,0)</f>
        <v>0</v>
      </c>
      <c r="N23" s="13">
        <f>IF('12'!$D24&gt;0,1,0)</f>
        <v>0</v>
      </c>
      <c r="O23" s="13">
        <f t="shared" si="1"/>
        <v>0</v>
      </c>
      <c r="P23" s="13">
        <f t="shared" si="3"/>
        <v>1</v>
      </c>
    </row>
    <row r="24" spans="1:16" ht="15.75" x14ac:dyDescent="0.25">
      <c r="A24" s="106" t="s">
        <v>70</v>
      </c>
      <c r="B24" s="13">
        <f>IF('Wettkampf 1'!D25&gt;0,1,0)</f>
        <v>0</v>
      </c>
      <c r="C24" s="13">
        <f>IF('2'!$D25&gt;0,1,0)</f>
        <v>0</v>
      </c>
      <c r="D24" s="13">
        <f>IF('3'!$D25&gt;0,1,0)</f>
        <v>0</v>
      </c>
      <c r="E24" s="13">
        <f>IF('4'!$D25&gt;0,1,0)</f>
        <v>0</v>
      </c>
      <c r="F24" s="13">
        <f>IF('5'!$D25&gt;0,1,0)</f>
        <v>0</v>
      </c>
      <c r="G24" s="13">
        <f>IF('6'!$D25&gt;0,1,0)</f>
        <v>0</v>
      </c>
      <c r="H24" s="13">
        <f t="shared" si="0"/>
        <v>0</v>
      </c>
      <c r="I24" s="13">
        <f>IF('7'!$D25&gt;0,1,0)</f>
        <v>0</v>
      </c>
      <c r="J24" s="13">
        <f>IF('8'!$D25&gt;0,1,0)</f>
        <v>0</v>
      </c>
      <c r="K24" s="13">
        <f>IF('9'!$D25&gt;0,1,0)</f>
        <v>0</v>
      </c>
      <c r="L24" s="13">
        <f>IF('10'!$D25&gt;0,1,0)</f>
        <v>0</v>
      </c>
      <c r="M24" s="13">
        <f>IF('11'!$D25&gt;0,1,0)</f>
        <v>0</v>
      </c>
      <c r="N24" s="13">
        <f>IF('12'!$D25&gt;0,1,0)</f>
        <v>0</v>
      </c>
      <c r="O24" s="13">
        <f t="shared" si="1"/>
        <v>0</v>
      </c>
      <c r="P24" s="13">
        <f t="shared" si="3"/>
        <v>0</v>
      </c>
    </row>
    <row r="25" spans="1:16" ht="15.75" x14ac:dyDescent="0.25">
      <c r="A25" s="106" t="s">
        <v>142</v>
      </c>
      <c r="B25" s="13">
        <f>IF('Wettkampf 1'!D26&gt;0,1,0)</f>
        <v>1</v>
      </c>
      <c r="C25" s="13">
        <f>IF('2'!$D26&gt;0,1,0)</f>
        <v>0</v>
      </c>
      <c r="D25" s="13">
        <f>IF('3'!$D26&gt;0,1,0)</f>
        <v>0</v>
      </c>
      <c r="E25" s="13">
        <f>IF('4'!$D26&gt;0,1,0)</f>
        <v>0</v>
      </c>
      <c r="F25" s="13">
        <f>IF('5'!$D26&gt;0,1,0)</f>
        <v>0</v>
      </c>
      <c r="G25" s="13">
        <f>IF('6'!$D26&gt;0,1,0)</f>
        <v>0</v>
      </c>
      <c r="H25" s="13">
        <f t="shared" si="0"/>
        <v>1</v>
      </c>
      <c r="I25" s="13">
        <f>IF('7'!$D26&gt;0,1,0)</f>
        <v>0</v>
      </c>
      <c r="J25" s="13">
        <f>IF('8'!$D26&gt;0,1,0)</f>
        <v>0</v>
      </c>
      <c r="K25" s="13">
        <f>IF('9'!$D26&gt;0,1,0)</f>
        <v>0</v>
      </c>
      <c r="L25" s="13">
        <f>IF('10'!$D26&gt;0,1,0)</f>
        <v>0</v>
      </c>
      <c r="M25" s="13">
        <f>IF('11'!$D26&gt;0,1,0)</f>
        <v>0</v>
      </c>
      <c r="N25" s="13">
        <f>IF('12'!$D26&gt;0,1,0)</f>
        <v>0</v>
      </c>
      <c r="O25" s="13">
        <f t="shared" si="1"/>
        <v>0</v>
      </c>
      <c r="P25" s="13">
        <f t="shared" si="3"/>
        <v>1</v>
      </c>
    </row>
    <row r="26" spans="1:16" ht="15.75" x14ac:dyDescent="0.25">
      <c r="A26" s="106" t="s">
        <v>143</v>
      </c>
      <c r="B26" s="13">
        <f>IF('Wettkampf 1'!D27&gt;0,1,0)</f>
        <v>1</v>
      </c>
      <c r="C26" s="13">
        <f>IF('2'!$D27&gt;0,1,0)</f>
        <v>0</v>
      </c>
      <c r="D26" s="13">
        <f>IF('3'!$D27&gt;0,1,0)</f>
        <v>0</v>
      </c>
      <c r="E26" s="13">
        <f>IF('4'!$D27&gt;0,1,0)</f>
        <v>0</v>
      </c>
      <c r="F26" s="13">
        <f>IF('5'!$D27&gt;0,1,0)</f>
        <v>0</v>
      </c>
      <c r="G26" s="13">
        <f>IF('6'!$D27&gt;0,1,0)</f>
        <v>0</v>
      </c>
      <c r="H26" s="13">
        <f t="shared" si="0"/>
        <v>1</v>
      </c>
      <c r="I26" s="13">
        <f>IF('7'!$D27&gt;0,1,0)</f>
        <v>0</v>
      </c>
      <c r="J26" s="13">
        <f>IF('8'!$D27&gt;0,1,0)</f>
        <v>0</v>
      </c>
      <c r="K26" s="13">
        <f>IF('9'!$D27&gt;0,1,0)</f>
        <v>0</v>
      </c>
      <c r="L26" s="13">
        <f>IF('10'!$D27&gt;0,1,0)</f>
        <v>0</v>
      </c>
      <c r="M26" s="13">
        <f>IF('11'!$D27&gt;0,1,0)</f>
        <v>0</v>
      </c>
      <c r="N26" s="13">
        <f>IF('12'!$D27&gt;0,1,0)</f>
        <v>0</v>
      </c>
      <c r="O26" s="13">
        <f t="shared" si="1"/>
        <v>0</v>
      </c>
      <c r="P26" s="13">
        <f t="shared" si="3"/>
        <v>1</v>
      </c>
    </row>
    <row r="27" spans="1:16" ht="15.75" x14ac:dyDescent="0.25">
      <c r="A27" s="106" t="s">
        <v>71</v>
      </c>
      <c r="B27" s="13">
        <f>IF('Wettkampf 1'!D28&gt;0,1,0)</f>
        <v>0</v>
      </c>
      <c r="C27" s="13">
        <f>IF('2'!$D28&gt;0,1,0)</f>
        <v>0</v>
      </c>
      <c r="D27" s="13">
        <f>IF('3'!$D28&gt;0,1,0)</f>
        <v>0</v>
      </c>
      <c r="E27" s="13">
        <f>IF('4'!$D28&gt;0,1,0)</f>
        <v>0</v>
      </c>
      <c r="F27" s="13">
        <f>IF('5'!$D28&gt;0,1,0)</f>
        <v>0</v>
      </c>
      <c r="G27" s="13">
        <f>IF('6'!$D28&gt;0,1,0)</f>
        <v>0</v>
      </c>
      <c r="H27" s="13">
        <f t="shared" si="0"/>
        <v>0</v>
      </c>
      <c r="I27" s="13">
        <f>IF('7'!$D28&gt;0,1,0)</f>
        <v>0</v>
      </c>
      <c r="J27" s="13">
        <f>IF('8'!$D28&gt;0,1,0)</f>
        <v>0</v>
      </c>
      <c r="K27" s="13">
        <f>IF('9'!$D28&gt;0,1,0)</f>
        <v>0</v>
      </c>
      <c r="L27" s="13">
        <f>IF('10'!$D28&gt;0,1,0)</f>
        <v>0</v>
      </c>
      <c r="M27" s="13">
        <f>IF('11'!$D28&gt;0,1,0)</f>
        <v>0</v>
      </c>
      <c r="N27" s="13">
        <f>IF('12'!$D28&gt;0,1,0)</f>
        <v>0</v>
      </c>
      <c r="O27" s="13">
        <f t="shared" si="1"/>
        <v>0</v>
      </c>
      <c r="P27" s="13">
        <f t="shared" si="3"/>
        <v>0</v>
      </c>
    </row>
    <row r="28" spans="1:16" ht="15.75" x14ac:dyDescent="0.25">
      <c r="A28" s="106" t="s">
        <v>72</v>
      </c>
      <c r="B28" s="13">
        <f>IF('Wettkampf 1'!D29&gt;0,1,0)</f>
        <v>0</v>
      </c>
      <c r="C28" s="13">
        <f>IF('2'!$D29&gt;0,1,0)</f>
        <v>0</v>
      </c>
      <c r="D28" s="13">
        <f>IF('3'!$D29&gt;0,1,0)</f>
        <v>0</v>
      </c>
      <c r="E28" s="13">
        <f>IF('4'!$D29&gt;0,1,0)</f>
        <v>0</v>
      </c>
      <c r="F28" s="13">
        <f>IF('5'!$D29&gt;0,1,0)</f>
        <v>0</v>
      </c>
      <c r="G28" s="13">
        <f>IF('6'!$D29&gt;0,1,0)</f>
        <v>0</v>
      </c>
      <c r="H28" s="13">
        <f t="shared" si="0"/>
        <v>0</v>
      </c>
      <c r="I28" s="13">
        <f>IF('7'!$D29&gt;0,1,0)</f>
        <v>0</v>
      </c>
      <c r="J28" s="13">
        <f>IF('8'!$D29&gt;0,1,0)</f>
        <v>0</v>
      </c>
      <c r="K28" s="13">
        <f>IF('9'!$D29&gt;0,1,0)</f>
        <v>0</v>
      </c>
      <c r="L28" s="13">
        <f>IF('10'!$D29&gt;0,1,0)</f>
        <v>0</v>
      </c>
      <c r="M28" s="13">
        <f>IF('11'!$D29&gt;0,1,0)</f>
        <v>0</v>
      </c>
      <c r="N28" s="13">
        <f>IF('12'!$D29&gt;0,1,0)</f>
        <v>0</v>
      </c>
      <c r="O28" s="13">
        <f t="shared" si="1"/>
        <v>0</v>
      </c>
      <c r="P28" s="13">
        <f t="shared" si="3"/>
        <v>0</v>
      </c>
    </row>
    <row r="29" spans="1:16" ht="15.75" x14ac:dyDescent="0.25">
      <c r="A29" s="106" t="s">
        <v>73</v>
      </c>
      <c r="B29" s="13">
        <f>IF('Wettkampf 1'!D30&gt;0,1,0)</f>
        <v>0</v>
      </c>
      <c r="C29" s="13">
        <f>IF('2'!$D30&gt;0,1,0)</f>
        <v>0</v>
      </c>
      <c r="D29" s="13">
        <f>IF('3'!$D30&gt;0,1,0)</f>
        <v>0</v>
      </c>
      <c r="E29" s="13">
        <f>IF('4'!$D30&gt;0,1,0)</f>
        <v>0</v>
      </c>
      <c r="F29" s="13">
        <f>IF('5'!$D30&gt;0,1,0)</f>
        <v>0</v>
      </c>
      <c r="G29" s="13">
        <f>IF('6'!$D30&gt;0,1,0)</f>
        <v>0</v>
      </c>
      <c r="H29" s="13">
        <f t="shared" si="0"/>
        <v>0</v>
      </c>
      <c r="I29" s="13">
        <f>IF('7'!$D30&gt;0,1,0)</f>
        <v>0</v>
      </c>
      <c r="J29" s="13">
        <f>IF('8'!$D30&gt;0,1,0)</f>
        <v>0</v>
      </c>
      <c r="K29" s="13">
        <f>IF('9'!$D30&gt;0,1,0)</f>
        <v>0</v>
      </c>
      <c r="L29" s="13">
        <f>IF('10'!$D30&gt;0,1,0)</f>
        <v>0</v>
      </c>
      <c r="M29" s="13">
        <f>IF('11'!$D30&gt;0,1,0)</f>
        <v>0</v>
      </c>
      <c r="N29" s="13">
        <f>IF('12'!$D30&gt;0,1,0)</f>
        <v>0</v>
      </c>
      <c r="O29" s="13">
        <f t="shared" si="1"/>
        <v>0</v>
      </c>
      <c r="P29" s="13">
        <f t="shared" si="3"/>
        <v>0</v>
      </c>
    </row>
    <row r="30" spans="1:16" ht="15.75" x14ac:dyDescent="0.25">
      <c r="A30" s="106" t="s">
        <v>144</v>
      </c>
      <c r="B30" s="13">
        <f>IF('Wettkampf 1'!D31&gt;0,1,0)</f>
        <v>1</v>
      </c>
      <c r="C30" s="13">
        <f>IF('2'!$D31&gt;0,1,0)</f>
        <v>0</v>
      </c>
      <c r="D30" s="13">
        <f>IF('3'!$D31&gt;0,1,0)</f>
        <v>0</v>
      </c>
      <c r="E30" s="13">
        <f>IF('4'!$D31&gt;0,1,0)</f>
        <v>0</v>
      </c>
      <c r="F30" s="13">
        <f>IF('5'!$D31&gt;0,1,0)</f>
        <v>0</v>
      </c>
      <c r="G30" s="13">
        <f>IF('6'!$D31&gt;0,1,0)</f>
        <v>0</v>
      </c>
      <c r="H30" s="13">
        <f t="shared" si="0"/>
        <v>1</v>
      </c>
      <c r="I30" s="13">
        <f>IF('7'!$D31&gt;0,1,0)</f>
        <v>0</v>
      </c>
      <c r="J30" s="13">
        <f>IF('8'!$D31&gt;0,1,0)</f>
        <v>0</v>
      </c>
      <c r="K30" s="13">
        <f>IF('9'!$D31&gt;0,1,0)</f>
        <v>0</v>
      </c>
      <c r="L30" s="13">
        <f>IF('10'!$D31&gt;0,1,0)</f>
        <v>0</v>
      </c>
      <c r="M30" s="13">
        <f>IF('11'!$D31&gt;0,1,0)</f>
        <v>0</v>
      </c>
      <c r="N30" s="13">
        <f>IF('12'!$D31&gt;0,1,0)</f>
        <v>0</v>
      </c>
      <c r="O30" s="13">
        <f t="shared" si="1"/>
        <v>0</v>
      </c>
      <c r="P30" s="13">
        <f t="shared" si="3"/>
        <v>1</v>
      </c>
    </row>
    <row r="31" spans="1:16" ht="15.75" x14ac:dyDescent="0.25">
      <c r="A31" s="106" t="s">
        <v>145</v>
      </c>
      <c r="B31" s="13">
        <f>IF('Wettkampf 1'!D32&gt;0,1,0)</f>
        <v>1</v>
      </c>
      <c r="C31" s="13">
        <f>IF('2'!$D32&gt;0,1,0)</f>
        <v>0</v>
      </c>
      <c r="D31" s="13">
        <f>IF('3'!$D32&gt;0,1,0)</f>
        <v>0</v>
      </c>
      <c r="E31" s="13">
        <f>IF('4'!$D32&gt;0,1,0)</f>
        <v>0</v>
      </c>
      <c r="F31" s="13">
        <f>IF('5'!$D32&gt;0,1,0)</f>
        <v>0</v>
      </c>
      <c r="G31" s="13">
        <f>IF('6'!$D32&gt;0,1,0)</f>
        <v>0</v>
      </c>
      <c r="H31" s="13">
        <f t="shared" si="0"/>
        <v>1</v>
      </c>
      <c r="I31" s="13">
        <f>IF('7'!$D32&gt;0,1,0)</f>
        <v>0</v>
      </c>
      <c r="J31" s="13">
        <f>IF('8'!$D32&gt;0,1,0)</f>
        <v>0</v>
      </c>
      <c r="K31" s="13">
        <f>IF('9'!$D32&gt;0,1,0)</f>
        <v>0</v>
      </c>
      <c r="L31" s="13">
        <f>IF('10'!$D32&gt;0,1,0)</f>
        <v>0</v>
      </c>
      <c r="M31" s="13">
        <f>IF('11'!$D32&gt;0,1,0)</f>
        <v>0</v>
      </c>
      <c r="N31" s="13">
        <f>IF('12'!$D32&gt;0,1,0)</f>
        <v>0</v>
      </c>
      <c r="O31" s="13">
        <f t="shared" si="1"/>
        <v>0</v>
      </c>
      <c r="P31" s="13">
        <f t="shared" si="3"/>
        <v>1</v>
      </c>
    </row>
    <row r="32" spans="1:16" ht="15.75" x14ac:dyDescent="0.25">
      <c r="A32" s="106" t="s">
        <v>147</v>
      </c>
      <c r="B32" s="13">
        <f>IF('Wettkampf 1'!D33&gt;0,1,0)</f>
        <v>1</v>
      </c>
      <c r="C32" s="13">
        <f>IF('2'!$D33&gt;0,1,0)</f>
        <v>0</v>
      </c>
      <c r="D32" s="13">
        <f>IF('3'!$D33&gt;0,1,0)</f>
        <v>0</v>
      </c>
      <c r="E32" s="13">
        <f>IF('4'!$D33&gt;0,1,0)</f>
        <v>0</v>
      </c>
      <c r="F32" s="13">
        <f>IF('5'!$D33&gt;0,1,0)</f>
        <v>0</v>
      </c>
      <c r="G32" s="13">
        <f>IF('6'!$D33&gt;0,1,0)</f>
        <v>0</v>
      </c>
      <c r="H32" s="13">
        <f t="shared" si="0"/>
        <v>1</v>
      </c>
      <c r="I32" s="13">
        <f>IF('7'!$D33&gt;0,1,0)</f>
        <v>0</v>
      </c>
      <c r="J32" s="13">
        <f>IF('8'!$D33&gt;0,1,0)</f>
        <v>0</v>
      </c>
      <c r="K32" s="13">
        <f>IF('9'!$D33&gt;0,1,0)</f>
        <v>0</v>
      </c>
      <c r="L32" s="13">
        <f>IF('10'!$D33&gt;0,1,0)</f>
        <v>0</v>
      </c>
      <c r="M32" s="13">
        <f>IF('11'!$D33&gt;0,1,0)</f>
        <v>0</v>
      </c>
      <c r="N32" s="13">
        <f>IF('12'!$D33&gt;0,1,0)</f>
        <v>0</v>
      </c>
      <c r="O32" s="13">
        <f t="shared" si="1"/>
        <v>0</v>
      </c>
      <c r="P32" s="13">
        <f t="shared" si="3"/>
        <v>1</v>
      </c>
    </row>
    <row r="33" spans="1:16" ht="15.75" x14ac:dyDescent="0.25">
      <c r="A33" s="106" t="s">
        <v>74</v>
      </c>
      <c r="B33" s="13">
        <f>IF('Wettkampf 1'!D34&gt;0,1,0)</f>
        <v>0</v>
      </c>
      <c r="C33" s="13">
        <f>IF('2'!$D34&gt;0,1,0)</f>
        <v>0</v>
      </c>
      <c r="D33" s="13">
        <f>IF('3'!$D34&gt;0,1,0)</f>
        <v>0</v>
      </c>
      <c r="E33" s="13">
        <f>IF('4'!$D34&gt;0,1,0)</f>
        <v>0</v>
      </c>
      <c r="F33" s="13">
        <f>IF('5'!$D34&gt;0,1,0)</f>
        <v>0</v>
      </c>
      <c r="G33" s="13">
        <f>IF('6'!$D34&gt;0,1,0)</f>
        <v>0</v>
      </c>
      <c r="H33" s="13">
        <f t="shared" si="0"/>
        <v>0</v>
      </c>
      <c r="I33" s="13">
        <f>IF('7'!$D34&gt;0,1,0)</f>
        <v>0</v>
      </c>
      <c r="J33" s="13">
        <f>IF('8'!$D34&gt;0,1,0)</f>
        <v>0</v>
      </c>
      <c r="K33" s="13">
        <f>IF('9'!$D34&gt;0,1,0)</f>
        <v>0</v>
      </c>
      <c r="L33" s="13">
        <f>IF('10'!$D34&gt;0,1,0)</f>
        <v>0</v>
      </c>
      <c r="M33" s="13">
        <f>IF('11'!$D34&gt;0,1,0)</f>
        <v>0</v>
      </c>
      <c r="N33" s="13">
        <f>IF('12'!$D34&gt;0,1,0)</f>
        <v>0</v>
      </c>
      <c r="O33" s="13">
        <f t="shared" si="1"/>
        <v>0</v>
      </c>
      <c r="P33" s="13">
        <f t="shared" si="3"/>
        <v>0</v>
      </c>
    </row>
    <row r="34" spans="1:16" ht="15.75" x14ac:dyDescent="0.25">
      <c r="A34" s="106" t="s">
        <v>75</v>
      </c>
      <c r="B34" s="13">
        <f>IF('Wettkampf 1'!D35&gt;0,1,0)</f>
        <v>0</v>
      </c>
      <c r="C34" s="13">
        <f>IF('2'!$D35&gt;0,1,0)</f>
        <v>0</v>
      </c>
      <c r="D34" s="13">
        <f>IF('3'!$D35&gt;0,1,0)</f>
        <v>0</v>
      </c>
      <c r="E34" s="13">
        <f>IF('4'!$D35&gt;0,1,0)</f>
        <v>0</v>
      </c>
      <c r="F34" s="13">
        <f>IF('5'!$D35&gt;0,1,0)</f>
        <v>0</v>
      </c>
      <c r="G34" s="13">
        <f>IF('6'!$D35&gt;0,1,0)</f>
        <v>0</v>
      </c>
      <c r="H34" s="13">
        <f t="shared" si="0"/>
        <v>0</v>
      </c>
      <c r="I34" s="13">
        <f>IF('7'!$D35&gt;0,1,0)</f>
        <v>0</v>
      </c>
      <c r="J34" s="13">
        <f>IF('8'!$D35&gt;0,1,0)</f>
        <v>0</v>
      </c>
      <c r="K34" s="13">
        <f>IF('9'!$D35&gt;0,1,0)</f>
        <v>0</v>
      </c>
      <c r="L34" s="13">
        <f>IF('10'!$D35&gt;0,1,0)</f>
        <v>0</v>
      </c>
      <c r="M34" s="13">
        <f>IF('11'!$D35&gt;0,1,0)</f>
        <v>0</v>
      </c>
      <c r="N34" s="13">
        <f>IF('12'!$D35&gt;0,1,0)</f>
        <v>0</v>
      </c>
      <c r="O34" s="13">
        <f t="shared" si="1"/>
        <v>0</v>
      </c>
      <c r="P34" s="13">
        <f t="shared" si="3"/>
        <v>0</v>
      </c>
    </row>
    <row r="35" spans="1:16" ht="15.75" x14ac:dyDescent="0.25">
      <c r="A35" s="106" t="s">
        <v>148</v>
      </c>
      <c r="B35" s="13">
        <f>IF('Wettkampf 1'!D36&gt;0,1,0)</f>
        <v>1</v>
      </c>
      <c r="C35" s="13">
        <f>IF('2'!$D36&gt;0,1,0)</f>
        <v>0</v>
      </c>
      <c r="D35" s="13">
        <f>IF('3'!$D36&gt;0,1,0)</f>
        <v>0</v>
      </c>
      <c r="E35" s="13">
        <f>IF('4'!$D36&gt;0,1,0)</f>
        <v>0</v>
      </c>
      <c r="F35" s="13">
        <f>IF('5'!$D36&gt;0,1,0)</f>
        <v>0</v>
      </c>
      <c r="G35" s="13">
        <f>IF('6'!$D36&gt;0,1,0)</f>
        <v>0</v>
      </c>
      <c r="H35" s="13">
        <f t="shared" si="0"/>
        <v>1</v>
      </c>
      <c r="I35" s="13">
        <f>IF('7'!$D36&gt;0,1,0)</f>
        <v>0</v>
      </c>
      <c r="J35" s="13">
        <f>IF('8'!$D36&gt;0,1,0)</f>
        <v>0</v>
      </c>
      <c r="K35" s="13">
        <f>IF('9'!$D36&gt;0,1,0)</f>
        <v>0</v>
      </c>
      <c r="L35" s="13">
        <f>IF('10'!$D36&gt;0,1,0)</f>
        <v>0</v>
      </c>
      <c r="M35" s="13">
        <f>IF('11'!$D36&gt;0,1,0)</f>
        <v>0</v>
      </c>
      <c r="N35" s="13">
        <f>IF('12'!$D36&gt;0,1,0)</f>
        <v>0</v>
      </c>
      <c r="O35" s="13">
        <f t="shared" si="1"/>
        <v>0</v>
      </c>
      <c r="P35" s="13">
        <f t="shared" si="3"/>
        <v>1</v>
      </c>
    </row>
    <row r="36" spans="1:16" ht="15.75" x14ac:dyDescent="0.25">
      <c r="A36" s="106" t="s">
        <v>149</v>
      </c>
      <c r="B36" s="13">
        <f>IF('Wettkampf 1'!D37&gt;0,1,0)</f>
        <v>1</v>
      </c>
      <c r="C36" s="13">
        <f>IF('2'!$D37&gt;0,1,0)</f>
        <v>0</v>
      </c>
      <c r="D36" s="13">
        <f>IF('3'!$D37&gt;0,1,0)</f>
        <v>0</v>
      </c>
      <c r="E36" s="13">
        <f>IF('4'!$D37&gt;0,1,0)</f>
        <v>0</v>
      </c>
      <c r="F36" s="13">
        <f>IF('5'!$D37&gt;0,1,0)</f>
        <v>0</v>
      </c>
      <c r="G36" s="13">
        <f>IF('6'!$D37&gt;0,1,0)</f>
        <v>0</v>
      </c>
      <c r="H36" s="13">
        <f t="shared" si="0"/>
        <v>1</v>
      </c>
      <c r="I36" s="13">
        <f>IF('7'!$D37&gt;0,1,0)</f>
        <v>0</v>
      </c>
      <c r="J36" s="13">
        <f>IF('8'!$D37&gt;0,1,0)</f>
        <v>0</v>
      </c>
      <c r="K36" s="13">
        <f>IF('9'!$D37&gt;0,1,0)</f>
        <v>0</v>
      </c>
      <c r="L36" s="13">
        <f>IF('10'!$D37&gt;0,1,0)</f>
        <v>0</v>
      </c>
      <c r="M36" s="13">
        <f>IF('11'!$D37&gt;0,1,0)</f>
        <v>0</v>
      </c>
      <c r="N36" s="13">
        <f>IF('12'!$D37&gt;0,1,0)</f>
        <v>0</v>
      </c>
      <c r="O36" s="13">
        <f t="shared" si="1"/>
        <v>0</v>
      </c>
      <c r="P36" s="13">
        <f t="shared" si="3"/>
        <v>1</v>
      </c>
    </row>
    <row r="37" spans="1:16" ht="15.75" x14ac:dyDescent="0.25">
      <c r="A37" s="106" t="s">
        <v>76</v>
      </c>
      <c r="B37" s="13">
        <f>IF('Wettkampf 1'!D38&gt;0,1,0)</f>
        <v>0</v>
      </c>
      <c r="C37" s="13">
        <f>IF('2'!$D38&gt;0,1,0)</f>
        <v>0</v>
      </c>
      <c r="D37" s="13">
        <f>IF('3'!$D38&gt;0,1,0)</f>
        <v>0</v>
      </c>
      <c r="E37" s="13">
        <f>IF('4'!$D38&gt;0,1,0)</f>
        <v>0</v>
      </c>
      <c r="F37" s="13">
        <f>IF('5'!$D38&gt;0,1,0)</f>
        <v>0</v>
      </c>
      <c r="G37" s="13">
        <f>IF('6'!$D38&gt;0,1,0)</f>
        <v>0</v>
      </c>
      <c r="H37" s="13">
        <f t="shared" si="0"/>
        <v>0</v>
      </c>
      <c r="I37" s="13">
        <f>IF('7'!$D38&gt;0,1,0)</f>
        <v>0</v>
      </c>
      <c r="J37" s="13">
        <f>IF('8'!$D38&gt;0,1,0)</f>
        <v>0</v>
      </c>
      <c r="K37" s="13">
        <f>IF('9'!$D38&gt;0,1,0)</f>
        <v>0</v>
      </c>
      <c r="L37" s="13">
        <f>IF('10'!$D38&gt;0,1,0)</f>
        <v>0</v>
      </c>
      <c r="M37" s="13">
        <f>IF('11'!$D38&gt;0,1,0)</f>
        <v>0</v>
      </c>
      <c r="N37" s="13">
        <f>IF('12'!$D38&gt;0,1,0)</f>
        <v>0</v>
      </c>
      <c r="O37" s="13">
        <f t="shared" si="1"/>
        <v>0</v>
      </c>
      <c r="P37" s="13">
        <f t="shared" si="3"/>
        <v>0</v>
      </c>
    </row>
    <row r="38" spans="1:16" ht="15.75" x14ac:dyDescent="0.25">
      <c r="A38" s="106" t="s">
        <v>77</v>
      </c>
      <c r="B38" s="13">
        <f>IF('Wettkampf 1'!D39&gt;0,1,0)</f>
        <v>0</v>
      </c>
      <c r="C38" s="13">
        <f>IF('2'!$D39&gt;0,1,0)</f>
        <v>0</v>
      </c>
      <c r="D38" s="13">
        <f>IF('3'!$D39&gt;0,1,0)</f>
        <v>0</v>
      </c>
      <c r="E38" s="13">
        <f>IF('4'!$D39&gt;0,1,0)</f>
        <v>0</v>
      </c>
      <c r="F38" s="13">
        <f>IF('5'!$D39&gt;0,1,0)</f>
        <v>0</v>
      </c>
      <c r="G38" s="13">
        <f>IF('6'!$D39&gt;0,1,0)</f>
        <v>0</v>
      </c>
      <c r="H38" s="13">
        <f t="shared" si="0"/>
        <v>0</v>
      </c>
      <c r="I38" s="13">
        <f>IF('7'!$D39&gt;0,1,0)</f>
        <v>0</v>
      </c>
      <c r="J38" s="13">
        <f>IF('8'!$D39&gt;0,1,0)</f>
        <v>0</v>
      </c>
      <c r="K38" s="13">
        <f>IF('9'!$D39&gt;0,1,0)</f>
        <v>0</v>
      </c>
      <c r="L38" s="13">
        <f>IF('10'!$D39&gt;0,1,0)</f>
        <v>0</v>
      </c>
      <c r="M38" s="13">
        <f>IF('11'!$D39&gt;0,1,0)</f>
        <v>0</v>
      </c>
      <c r="N38" s="13">
        <f>IF('12'!$D39&gt;0,1,0)</f>
        <v>0</v>
      </c>
      <c r="O38" s="13">
        <f t="shared" si="1"/>
        <v>0</v>
      </c>
      <c r="P38" s="13">
        <f t="shared" si="3"/>
        <v>0</v>
      </c>
    </row>
    <row r="39" spans="1:16" ht="15.75" x14ac:dyDescent="0.25">
      <c r="A39" s="106" t="s">
        <v>78</v>
      </c>
      <c r="B39" s="13">
        <f>IF('Wettkampf 1'!D40&gt;0,1,0)</f>
        <v>0</v>
      </c>
      <c r="C39" s="13">
        <f>IF('2'!$D40&gt;0,1,0)</f>
        <v>0</v>
      </c>
      <c r="D39" s="13">
        <f>IF('3'!$D40&gt;0,1,0)</f>
        <v>0</v>
      </c>
      <c r="E39" s="13">
        <f>IF('4'!$D40&gt;0,1,0)</f>
        <v>0</v>
      </c>
      <c r="F39" s="13">
        <f>IF('5'!$D40&gt;0,1,0)</f>
        <v>0</v>
      </c>
      <c r="G39" s="13">
        <f>IF('6'!$D40&gt;0,1,0)</f>
        <v>0</v>
      </c>
      <c r="H39" s="13">
        <f t="shared" si="0"/>
        <v>0</v>
      </c>
      <c r="I39" s="13">
        <f>IF('7'!$D40&gt;0,1,0)</f>
        <v>0</v>
      </c>
      <c r="J39" s="13">
        <f>IF('8'!$D40&gt;0,1,0)</f>
        <v>0</v>
      </c>
      <c r="K39" s="13">
        <f>IF('9'!$D40&gt;0,1,0)</f>
        <v>0</v>
      </c>
      <c r="L39" s="13">
        <f>IF('10'!$D40&gt;0,1,0)</f>
        <v>0</v>
      </c>
      <c r="M39" s="13">
        <f>IF('11'!$D40&gt;0,1,0)</f>
        <v>0</v>
      </c>
      <c r="N39" s="13">
        <f>IF('12'!$D40&gt;0,1,0)</f>
        <v>0</v>
      </c>
      <c r="O39" s="13">
        <f t="shared" si="1"/>
        <v>0</v>
      </c>
      <c r="P39" s="13">
        <f t="shared" si="3"/>
        <v>0</v>
      </c>
    </row>
    <row r="40" spans="1:16" ht="15.75" x14ac:dyDescent="0.25">
      <c r="A40" s="106" t="s">
        <v>150</v>
      </c>
      <c r="B40" s="13">
        <f>IF('Wettkampf 1'!D41&gt;0,1,0)</f>
        <v>1</v>
      </c>
      <c r="C40" s="13">
        <f>IF('2'!$D41&gt;0,1,0)</f>
        <v>0</v>
      </c>
      <c r="D40" s="13">
        <f>IF('3'!$D41&gt;0,1,0)</f>
        <v>0</v>
      </c>
      <c r="E40" s="13">
        <f>IF('4'!$D41&gt;0,1,0)</f>
        <v>0</v>
      </c>
      <c r="F40" s="13">
        <f>IF('5'!$D41&gt;0,1,0)</f>
        <v>0</v>
      </c>
      <c r="G40" s="13">
        <f>IF('6'!$D41&gt;0,1,0)</f>
        <v>0</v>
      </c>
      <c r="H40" s="13">
        <f t="shared" si="0"/>
        <v>1</v>
      </c>
      <c r="I40" s="13">
        <f>IF('7'!$D41&gt;0,1,0)</f>
        <v>0</v>
      </c>
      <c r="J40" s="13">
        <f>IF('8'!$D41&gt;0,1,0)</f>
        <v>0</v>
      </c>
      <c r="K40" s="13">
        <f>IF('9'!$D41&gt;0,1,0)</f>
        <v>0</v>
      </c>
      <c r="L40" s="13">
        <f>IF('10'!$D41&gt;0,1,0)</f>
        <v>0</v>
      </c>
      <c r="M40" s="13">
        <f>IF('11'!$D41&gt;0,1,0)</f>
        <v>0</v>
      </c>
      <c r="N40" s="13">
        <f>IF('12'!$D41&gt;0,1,0)</f>
        <v>0</v>
      </c>
      <c r="O40" s="13">
        <f t="shared" si="1"/>
        <v>0</v>
      </c>
      <c r="P40" s="13">
        <f t="shared" si="3"/>
        <v>1</v>
      </c>
    </row>
    <row r="41" spans="1:16" ht="15.75" x14ac:dyDescent="0.25">
      <c r="A41" s="106" t="s">
        <v>79</v>
      </c>
      <c r="B41" s="13">
        <f>IF('Wettkampf 1'!D42&gt;0,1,0)</f>
        <v>0</v>
      </c>
      <c r="C41" s="13">
        <f>IF('2'!$D42&gt;0,1,0)</f>
        <v>0</v>
      </c>
      <c r="D41" s="13">
        <f>IF('3'!$D42&gt;0,1,0)</f>
        <v>0</v>
      </c>
      <c r="E41" s="13">
        <f>IF('4'!$D42&gt;0,1,0)</f>
        <v>0</v>
      </c>
      <c r="F41" s="13">
        <f>IF('5'!$D42&gt;0,1,0)</f>
        <v>0</v>
      </c>
      <c r="G41" s="13">
        <f>IF('6'!$D42&gt;0,1,0)</f>
        <v>0</v>
      </c>
      <c r="H41" s="13">
        <f t="shared" si="0"/>
        <v>0</v>
      </c>
      <c r="I41" s="13">
        <f>IF('7'!$D42&gt;0,1,0)</f>
        <v>0</v>
      </c>
      <c r="J41" s="13">
        <f>IF('8'!$D42&gt;0,1,0)</f>
        <v>0</v>
      </c>
      <c r="K41" s="13">
        <f>IF('9'!$D42&gt;0,1,0)</f>
        <v>0</v>
      </c>
      <c r="L41" s="13">
        <f>IF('10'!$D42&gt;0,1,0)</f>
        <v>0</v>
      </c>
      <c r="M41" s="13">
        <f>IF('11'!$D42&gt;0,1,0)</f>
        <v>0</v>
      </c>
      <c r="N41" s="13">
        <f>IF('12'!$D42&gt;0,1,0)</f>
        <v>0</v>
      </c>
      <c r="O41" s="13">
        <f t="shared" si="1"/>
        <v>0</v>
      </c>
      <c r="P41" s="13">
        <f t="shared" si="3"/>
        <v>0</v>
      </c>
    </row>
    <row r="42" spans="1:16" ht="15.75" x14ac:dyDescent="0.25">
      <c r="A42" s="106" t="s">
        <v>80</v>
      </c>
      <c r="B42" s="13">
        <f>IF('Wettkampf 1'!D43&gt;0,1,0)</f>
        <v>0</v>
      </c>
      <c r="C42" s="13">
        <f>IF('2'!$D43&gt;0,1,0)</f>
        <v>0</v>
      </c>
      <c r="D42" s="13">
        <f>IF('3'!$D43&gt;0,1,0)</f>
        <v>0</v>
      </c>
      <c r="E42" s="13">
        <f>IF('4'!$D43&gt;0,1,0)</f>
        <v>0</v>
      </c>
      <c r="F42" s="13">
        <f>IF('5'!$D43&gt;0,1,0)</f>
        <v>0</v>
      </c>
      <c r="G42" s="13">
        <f>IF('6'!$D43&gt;0,1,0)</f>
        <v>0</v>
      </c>
      <c r="H42" s="13">
        <f t="shared" si="0"/>
        <v>0</v>
      </c>
      <c r="I42" s="13">
        <f>IF('7'!$D43&gt;0,1,0)</f>
        <v>0</v>
      </c>
      <c r="J42" s="13">
        <f>IF('8'!$D43&gt;0,1,0)</f>
        <v>0</v>
      </c>
      <c r="K42" s="13">
        <f>IF('9'!$D43&gt;0,1,0)</f>
        <v>0</v>
      </c>
      <c r="L42" s="13">
        <f>IF('10'!$D43&gt;0,1,0)</f>
        <v>0</v>
      </c>
      <c r="M42" s="13">
        <f>IF('11'!$D43&gt;0,1,0)</f>
        <v>0</v>
      </c>
      <c r="N42" s="13">
        <f>IF('12'!$D43&gt;0,1,0)</f>
        <v>0</v>
      </c>
      <c r="O42" s="13">
        <f t="shared" si="1"/>
        <v>0</v>
      </c>
      <c r="P42" s="13">
        <f t="shared" si="3"/>
        <v>0</v>
      </c>
    </row>
    <row r="43" spans="1:16" ht="15.75" x14ac:dyDescent="0.25">
      <c r="A43" s="106" t="s">
        <v>81</v>
      </c>
      <c r="B43" s="13">
        <f>IF('Wettkampf 1'!D44&gt;0,1,0)</f>
        <v>0</v>
      </c>
      <c r="C43" s="13">
        <f>IF('2'!$D44&gt;0,1,0)</f>
        <v>0</v>
      </c>
      <c r="D43" s="13">
        <f>IF('3'!$D44&gt;0,1,0)</f>
        <v>0</v>
      </c>
      <c r="E43" s="13">
        <f>IF('4'!$D44&gt;0,1,0)</f>
        <v>0</v>
      </c>
      <c r="F43" s="13">
        <f>IF('5'!$D44&gt;0,1,0)</f>
        <v>0</v>
      </c>
      <c r="G43" s="13">
        <f>IF('6'!$D44&gt;0,1,0)</f>
        <v>0</v>
      </c>
      <c r="H43" s="13">
        <f t="shared" si="0"/>
        <v>0</v>
      </c>
      <c r="I43" s="13">
        <f>IF('7'!$D44&gt;0,1,0)</f>
        <v>0</v>
      </c>
      <c r="J43" s="13">
        <f>IF('8'!$D44&gt;0,1,0)</f>
        <v>0</v>
      </c>
      <c r="K43" s="13">
        <f>IF('9'!$D44&gt;0,1,0)</f>
        <v>0</v>
      </c>
      <c r="L43" s="13">
        <f>IF('10'!$D44&gt;0,1,0)</f>
        <v>0</v>
      </c>
      <c r="M43" s="13">
        <f>IF('11'!$D44&gt;0,1,0)</f>
        <v>0</v>
      </c>
      <c r="N43" s="13">
        <f>IF('12'!$D44&gt;0,1,0)</f>
        <v>0</v>
      </c>
      <c r="O43" s="13">
        <f t="shared" si="1"/>
        <v>0</v>
      </c>
      <c r="P43" s="13">
        <f t="shared" si="3"/>
        <v>0</v>
      </c>
    </row>
    <row r="44" spans="1:16" ht="15.75" x14ac:dyDescent="0.25">
      <c r="A44" s="106" t="s">
        <v>50</v>
      </c>
      <c r="B44" s="13">
        <f>IF('Wettkampf 1'!D45&gt;0,1,0)</f>
        <v>0</v>
      </c>
      <c r="C44" s="13">
        <f>IF('2'!$D45&gt;0,1,0)</f>
        <v>0</v>
      </c>
      <c r="D44" s="13">
        <f>IF('3'!$D45&gt;0,1,0)</f>
        <v>0</v>
      </c>
      <c r="E44" s="13">
        <f>IF('4'!$D45&gt;0,1,0)</f>
        <v>0</v>
      </c>
      <c r="F44" s="13">
        <f>IF('5'!$D45&gt;0,1,0)</f>
        <v>0</v>
      </c>
      <c r="G44" s="13">
        <f>IF('6'!$D45&gt;0,1,0)</f>
        <v>0</v>
      </c>
      <c r="H44" s="13">
        <f t="shared" si="0"/>
        <v>0</v>
      </c>
      <c r="I44" s="13">
        <f>IF('7'!$D45&gt;0,1,0)</f>
        <v>0</v>
      </c>
      <c r="J44" s="13">
        <f>IF('8'!$D45&gt;0,1,0)</f>
        <v>0</v>
      </c>
      <c r="K44" s="13">
        <f>IF('9'!$D45&gt;0,1,0)</f>
        <v>0</v>
      </c>
      <c r="L44" s="13">
        <f>IF('10'!$D45&gt;0,1,0)</f>
        <v>0</v>
      </c>
      <c r="M44" s="13">
        <f>IF('11'!$D45&gt;0,1,0)</f>
        <v>0</v>
      </c>
      <c r="N44" s="13">
        <f>IF('12'!$D45&gt;0,1,0)</f>
        <v>0</v>
      </c>
      <c r="O44" s="13">
        <f t="shared" si="1"/>
        <v>0</v>
      </c>
      <c r="P44" s="13">
        <f t="shared" si="3"/>
        <v>0</v>
      </c>
    </row>
    <row r="45" spans="1:16" ht="15.75" x14ac:dyDescent="0.25">
      <c r="A45" s="106" t="s">
        <v>151</v>
      </c>
      <c r="B45" s="13">
        <f>IF('Wettkampf 1'!D46&gt;0,1,0)</f>
        <v>1</v>
      </c>
      <c r="C45" s="13">
        <f>IF('2'!$D46&gt;0,1,0)</f>
        <v>0</v>
      </c>
      <c r="D45" s="13">
        <f>IF('3'!$D46&gt;0,1,0)</f>
        <v>0</v>
      </c>
      <c r="E45" s="13">
        <f>IF('4'!$D46&gt;0,1,0)</f>
        <v>0</v>
      </c>
      <c r="F45" s="13">
        <f>IF('5'!$D46&gt;0,1,0)</f>
        <v>0</v>
      </c>
      <c r="G45" s="13">
        <f>IF('6'!$D46&gt;0,1,0)</f>
        <v>0</v>
      </c>
      <c r="H45" s="13">
        <f t="shared" si="0"/>
        <v>1</v>
      </c>
      <c r="I45" s="13">
        <f>IF('7'!$D46&gt;0,1,0)</f>
        <v>0</v>
      </c>
      <c r="J45" s="13">
        <f>IF('8'!$D46&gt;0,1,0)</f>
        <v>0</v>
      </c>
      <c r="K45" s="13">
        <f>IF('9'!$D46&gt;0,1,0)</f>
        <v>0</v>
      </c>
      <c r="L45" s="13">
        <f>IF('10'!$D46&gt;0,1,0)</f>
        <v>0</v>
      </c>
      <c r="M45" s="13">
        <f>IF('11'!$D46&gt;0,1,0)</f>
        <v>0</v>
      </c>
      <c r="N45" s="13">
        <f>IF('12'!$D46&gt;0,1,0)</f>
        <v>0</v>
      </c>
      <c r="O45" s="13">
        <f t="shared" si="1"/>
        <v>0</v>
      </c>
      <c r="P45" s="13">
        <f t="shared" ref="P45:P74" si="4">O45+H45</f>
        <v>1</v>
      </c>
    </row>
    <row r="46" spans="1:16" ht="15.75" x14ac:dyDescent="0.25">
      <c r="A46" s="106" t="s">
        <v>82</v>
      </c>
      <c r="B46" s="13">
        <f>IF('Wettkampf 1'!D47&gt;0,1,0)</f>
        <v>0</v>
      </c>
      <c r="C46" s="13">
        <f>IF('2'!$D47&gt;0,1,0)</f>
        <v>0</v>
      </c>
      <c r="D46" s="13">
        <f>IF('3'!$D47&gt;0,1,0)</f>
        <v>0</v>
      </c>
      <c r="E46" s="13">
        <f>IF('4'!$D47&gt;0,1,0)</f>
        <v>0</v>
      </c>
      <c r="F46" s="13">
        <f>IF('5'!$D47&gt;0,1,0)</f>
        <v>0</v>
      </c>
      <c r="G46" s="13">
        <f>IF('6'!$D47&gt;0,1,0)</f>
        <v>0</v>
      </c>
      <c r="H46" s="13">
        <f t="shared" si="0"/>
        <v>0</v>
      </c>
      <c r="I46" s="13">
        <f>IF('7'!$D47&gt;0,1,0)</f>
        <v>0</v>
      </c>
      <c r="J46" s="13">
        <f>IF('8'!$D47&gt;0,1,0)</f>
        <v>0</v>
      </c>
      <c r="K46" s="13">
        <f>IF('9'!$D47&gt;0,1,0)</f>
        <v>0</v>
      </c>
      <c r="L46" s="13">
        <f>IF('10'!$D47&gt;0,1,0)</f>
        <v>0</v>
      </c>
      <c r="M46" s="13">
        <f>IF('11'!$D47&gt;0,1,0)</f>
        <v>0</v>
      </c>
      <c r="N46" s="13">
        <f>IF('12'!$D47&gt;0,1,0)</f>
        <v>0</v>
      </c>
      <c r="O46" s="13">
        <f t="shared" si="1"/>
        <v>0</v>
      </c>
      <c r="P46" s="13">
        <f t="shared" si="4"/>
        <v>0</v>
      </c>
    </row>
    <row r="47" spans="1:16" ht="15.75" x14ac:dyDescent="0.25">
      <c r="A47" s="106" t="s">
        <v>83</v>
      </c>
      <c r="B47" s="13">
        <f>IF('Wettkampf 1'!D48&gt;0,1,0)</f>
        <v>0</v>
      </c>
      <c r="C47" s="13">
        <f>IF('2'!$D48&gt;0,1,0)</f>
        <v>0</v>
      </c>
      <c r="D47" s="13">
        <f>IF('3'!$D48&gt;0,1,0)</f>
        <v>0</v>
      </c>
      <c r="E47" s="13">
        <f>IF('4'!$D48&gt;0,1,0)</f>
        <v>0</v>
      </c>
      <c r="F47" s="13">
        <f>IF('5'!$D48&gt;0,1,0)</f>
        <v>0</v>
      </c>
      <c r="G47" s="13">
        <f>IF('6'!$D48&gt;0,1,0)</f>
        <v>0</v>
      </c>
      <c r="H47" s="13">
        <f t="shared" si="0"/>
        <v>0</v>
      </c>
      <c r="I47" s="13">
        <f>IF('7'!$D48&gt;0,1,0)</f>
        <v>0</v>
      </c>
      <c r="J47" s="13">
        <f>IF('8'!$D48&gt;0,1,0)</f>
        <v>0</v>
      </c>
      <c r="K47" s="13">
        <f>IF('9'!$D48&gt;0,1,0)</f>
        <v>0</v>
      </c>
      <c r="L47" s="13">
        <f>IF('10'!$D48&gt;0,1,0)</f>
        <v>0</v>
      </c>
      <c r="M47" s="13">
        <f>IF('11'!$D48&gt;0,1,0)</f>
        <v>0</v>
      </c>
      <c r="N47" s="13">
        <f>IF('12'!$D48&gt;0,1,0)</f>
        <v>0</v>
      </c>
      <c r="O47" s="13">
        <f t="shared" si="1"/>
        <v>0</v>
      </c>
      <c r="P47" s="13">
        <f t="shared" si="4"/>
        <v>0</v>
      </c>
    </row>
    <row r="48" spans="1:16" ht="15.75" x14ac:dyDescent="0.25">
      <c r="A48" s="106" t="s">
        <v>84</v>
      </c>
      <c r="B48" s="13">
        <f>IF('Wettkampf 1'!D49&gt;0,1,0)</f>
        <v>0</v>
      </c>
      <c r="C48" s="13">
        <f>IF('2'!$D49&gt;0,1,0)</f>
        <v>0</v>
      </c>
      <c r="D48" s="13">
        <f>IF('3'!$D49&gt;0,1,0)</f>
        <v>0</v>
      </c>
      <c r="E48" s="13">
        <f>IF('4'!$D49&gt;0,1,0)</f>
        <v>0</v>
      </c>
      <c r="F48" s="13">
        <f>IF('5'!$D49&gt;0,1,0)</f>
        <v>0</v>
      </c>
      <c r="G48" s="13">
        <f>IF('6'!$D49&gt;0,1,0)</f>
        <v>0</v>
      </c>
      <c r="H48" s="13">
        <f t="shared" si="0"/>
        <v>0</v>
      </c>
      <c r="I48" s="13">
        <f>IF('7'!$D49&gt;0,1,0)</f>
        <v>0</v>
      </c>
      <c r="J48" s="13">
        <f>IF('8'!$D49&gt;0,1,0)</f>
        <v>0</v>
      </c>
      <c r="K48" s="13">
        <f>IF('9'!$D49&gt;0,1,0)</f>
        <v>0</v>
      </c>
      <c r="L48" s="13">
        <f>IF('10'!$D49&gt;0,1,0)</f>
        <v>0</v>
      </c>
      <c r="M48" s="13">
        <f>IF('11'!$D49&gt;0,1,0)</f>
        <v>0</v>
      </c>
      <c r="N48" s="13">
        <f>IF('12'!$D49&gt;0,1,0)</f>
        <v>0</v>
      </c>
      <c r="O48" s="13">
        <f t="shared" si="1"/>
        <v>0</v>
      </c>
      <c r="P48" s="13">
        <f t="shared" si="4"/>
        <v>0</v>
      </c>
    </row>
    <row r="49" spans="1:16" ht="15.75" x14ac:dyDescent="0.25">
      <c r="A49" s="106" t="s">
        <v>85</v>
      </c>
      <c r="B49" s="13">
        <f>IF('Wettkampf 1'!D50&gt;0,1,0)</f>
        <v>0</v>
      </c>
      <c r="C49" s="13">
        <f>IF('2'!$D50&gt;0,1,0)</f>
        <v>0</v>
      </c>
      <c r="D49" s="13">
        <f>IF('3'!$D50&gt;0,1,0)</f>
        <v>0</v>
      </c>
      <c r="E49" s="13">
        <f>IF('4'!$D50&gt;0,1,0)</f>
        <v>0</v>
      </c>
      <c r="F49" s="13">
        <f>IF('5'!$D50&gt;0,1,0)</f>
        <v>0</v>
      </c>
      <c r="G49" s="13">
        <f>IF('6'!$D50&gt;0,1,0)</f>
        <v>0</v>
      </c>
      <c r="H49" s="13">
        <f t="shared" si="0"/>
        <v>0</v>
      </c>
      <c r="I49" s="13">
        <f>IF('7'!$D50&gt;0,1,0)</f>
        <v>0</v>
      </c>
      <c r="J49" s="13">
        <f>IF('8'!$D50&gt;0,1,0)</f>
        <v>0</v>
      </c>
      <c r="K49" s="13">
        <f>IF('9'!$D50&gt;0,1,0)</f>
        <v>0</v>
      </c>
      <c r="L49" s="13">
        <f>IF('10'!$D50&gt;0,1,0)</f>
        <v>0</v>
      </c>
      <c r="M49" s="13">
        <f>IF('11'!$D50&gt;0,1,0)</f>
        <v>0</v>
      </c>
      <c r="N49" s="13">
        <f>IF('12'!$D50&gt;0,1,0)</f>
        <v>0</v>
      </c>
      <c r="O49" s="13">
        <f t="shared" si="1"/>
        <v>0</v>
      </c>
      <c r="P49" s="13">
        <f t="shared" si="4"/>
        <v>0</v>
      </c>
    </row>
    <row r="50" spans="1:16" ht="15.75" x14ac:dyDescent="0.25">
      <c r="A50" s="106" t="s">
        <v>86</v>
      </c>
      <c r="B50" s="13">
        <f>IF('Wettkampf 1'!D51&gt;0,1,0)</f>
        <v>0</v>
      </c>
      <c r="C50" s="13">
        <f>IF('2'!$D51&gt;0,1,0)</f>
        <v>0</v>
      </c>
      <c r="D50" s="13">
        <f>IF('3'!$D51&gt;0,1,0)</f>
        <v>0</v>
      </c>
      <c r="E50" s="13">
        <f>IF('4'!$D51&gt;0,1,0)</f>
        <v>0</v>
      </c>
      <c r="F50" s="13">
        <f>IF('5'!$D51&gt;0,1,0)</f>
        <v>0</v>
      </c>
      <c r="G50" s="13">
        <f>IF('6'!$D51&gt;0,1,0)</f>
        <v>0</v>
      </c>
      <c r="H50" s="13">
        <f t="shared" si="0"/>
        <v>0</v>
      </c>
      <c r="I50" s="13">
        <f>IF('7'!$D51&gt;0,1,0)</f>
        <v>0</v>
      </c>
      <c r="J50" s="13">
        <f>IF('8'!$D51&gt;0,1,0)</f>
        <v>0</v>
      </c>
      <c r="K50" s="13">
        <f>IF('9'!$D51&gt;0,1,0)</f>
        <v>0</v>
      </c>
      <c r="L50" s="13">
        <f>IF('10'!$D51&gt;0,1,0)</f>
        <v>0</v>
      </c>
      <c r="M50" s="13">
        <f>IF('11'!$D51&gt;0,1,0)</f>
        <v>0</v>
      </c>
      <c r="N50" s="13">
        <f>IF('12'!$D51&gt;0,1,0)</f>
        <v>0</v>
      </c>
      <c r="O50" s="13">
        <f t="shared" si="1"/>
        <v>0</v>
      </c>
      <c r="P50" s="13">
        <f t="shared" si="4"/>
        <v>0</v>
      </c>
    </row>
    <row r="51" spans="1:16" ht="15.75" x14ac:dyDescent="0.25">
      <c r="A51" s="106" t="s">
        <v>100</v>
      </c>
      <c r="B51" s="13">
        <f>IF('Wettkampf 1'!D52&gt;0,1,0)</f>
        <v>0</v>
      </c>
      <c r="C51" s="13">
        <f>IF('2'!$D52&gt;0,1,0)</f>
        <v>0</v>
      </c>
      <c r="D51" s="13">
        <f>IF('3'!$D52&gt;0,1,0)</f>
        <v>0</v>
      </c>
      <c r="E51" s="13">
        <f>IF('4'!$D52&gt;0,1,0)</f>
        <v>0</v>
      </c>
      <c r="F51" s="13">
        <f>IF('5'!$D52&gt;0,1,0)</f>
        <v>0</v>
      </c>
      <c r="G51" s="13">
        <f>IF('6'!$D52&gt;0,1,0)</f>
        <v>0</v>
      </c>
      <c r="H51" s="13">
        <f t="shared" si="0"/>
        <v>0</v>
      </c>
      <c r="I51" s="13">
        <f>IF('7'!$D52&gt;0,1,0)</f>
        <v>0</v>
      </c>
      <c r="J51" s="13">
        <f>IF('8'!$D52&gt;0,1,0)</f>
        <v>0</v>
      </c>
      <c r="K51" s="13">
        <f>IF('9'!$D52&gt;0,1,0)</f>
        <v>0</v>
      </c>
      <c r="L51" s="13">
        <f>IF('10'!$D52&gt;0,1,0)</f>
        <v>0</v>
      </c>
      <c r="M51" s="13">
        <f>IF('11'!$D52&gt;0,1,0)</f>
        <v>0</v>
      </c>
      <c r="N51" s="13">
        <f>IF('12'!$D52&gt;0,1,0)</f>
        <v>0</v>
      </c>
      <c r="O51" s="13">
        <f t="shared" si="1"/>
        <v>0</v>
      </c>
      <c r="P51" s="13">
        <f t="shared" si="4"/>
        <v>0</v>
      </c>
    </row>
    <row r="52" spans="1:16" ht="15.75" x14ac:dyDescent="0.25">
      <c r="A52" s="106" t="s">
        <v>101</v>
      </c>
      <c r="B52" s="13">
        <f>IF('Wettkampf 1'!D53&gt;0,1,0)</f>
        <v>0</v>
      </c>
      <c r="C52" s="13">
        <f>IF('2'!$D53&gt;0,1,0)</f>
        <v>0</v>
      </c>
      <c r="D52" s="13">
        <f>IF('3'!$D53&gt;0,1,0)</f>
        <v>0</v>
      </c>
      <c r="E52" s="13">
        <f>IF('4'!$D53&gt;0,1,0)</f>
        <v>0</v>
      </c>
      <c r="F52" s="13">
        <f>IF('5'!$D53&gt;0,1,0)</f>
        <v>0</v>
      </c>
      <c r="G52" s="13">
        <f>IF('6'!$D53&gt;0,1,0)</f>
        <v>0</v>
      </c>
      <c r="H52" s="13">
        <f t="shared" si="0"/>
        <v>0</v>
      </c>
      <c r="I52" s="13">
        <f>IF('7'!$D53&gt;0,1,0)</f>
        <v>0</v>
      </c>
      <c r="J52" s="13">
        <f>IF('8'!$D53&gt;0,1,0)</f>
        <v>0</v>
      </c>
      <c r="K52" s="13">
        <f>IF('9'!$D53&gt;0,1,0)</f>
        <v>0</v>
      </c>
      <c r="L52" s="13">
        <f>IF('10'!$D53&gt;0,1,0)</f>
        <v>0</v>
      </c>
      <c r="M52" s="13">
        <f>IF('11'!$D53&gt;0,1,0)</f>
        <v>0</v>
      </c>
      <c r="N52" s="13">
        <f>IF('12'!$D53&gt;0,1,0)</f>
        <v>0</v>
      </c>
      <c r="O52" s="13">
        <f t="shared" si="1"/>
        <v>0</v>
      </c>
      <c r="P52" s="13">
        <f t="shared" si="4"/>
        <v>0</v>
      </c>
    </row>
    <row r="53" spans="1:16" ht="15.75" x14ac:dyDescent="0.25">
      <c r="A53" s="106" t="s">
        <v>102</v>
      </c>
      <c r="B53" s="13">
        <f>IF('Wettkampf 1'!D54&gt;0,1,0)</f>
        <v>0</v>
      </c>
      <c r="C53" s="13">
        <f>IF('2'!$D54&gt;0,1,0)</f>
        <v>0</v>
      </c>
      <c r="D53" s="13">
        <f>IF('3'!$D54&gt;0,1,0)</f>
        <v>0</v>
      </c>
      <c r="E53" s="13">
        <f>IF('4'!$D54&gt;0,1,0)</f>
        <v>0</v>
      </c>
      <c r="F53" s="13">
        <f>IF('5'!$D54&gt;0,1,0)</f>
        <v>0</v>
      </c>
      <c r="G53" s="13">
        <f>IF('6'!$D54&gt;0,1,0)</f>
        <v>0</v>
      </c>
      <c r="H53" s="13">
        <f t="shared" si="0"/>
        <v>0</v>
      </c>
      <c r="I53" s="13">
        <f>IF('7'!$D54&gt;0,1,0)</f>
        <v>0</v>
      </c>
      <c r="J53" s="13">
        <f>IF('8'!$D54&gt;0,1,0)</f>
        <v>0</v>
      </c>
      <c r="K53" s="13">
        <f>IF('9'!$D54&gt;0,1,0)</f>
        <v>0</v>
      </c>
      <c r="L53" s="13">
        <f>IF('10'!$D54&gt;0,1,0)</f>
        <v>0</v>
      </c>
      <c r="M53" s="13">
        <f>IF('11'!$D54&gt;0,1,0)</f>
        <v>0</v>
      </c>
      <c r="N53" s="13">
        <f>IF('12'!$D54&gt;0,1,0)</f>
        <v>0</v>
      </c>
      <c r="O53" s="13">
        <f t="shared" si="1"/>
        <v>0</v>
      </c>
      <c r="P53" s="13">
        <f t="shared" si="4"/>
        <v>0</v>
      </c>
    </row>
    <row r="54" spans="1:16" ht="15.75" x14ac:dyDescent="0.25">
      <c r="A54" s="106" t="s">
        <v>103</v>
      </c>
      <c r="B54" s="13">
        <f>IF('Wettkampf 1'!D55&gt;0,1,0)</f>
        <v>0</v>
      </c>
      <c r="C54" s="13">
        <f>IF('2'!$D55&gt;0,1,0)</f>
        <v>0</v>
      </c>
      <c r="D54" s="13">
        <f>IF('3'!$D55&gt;0,1,0)</f>
        <v>0</v>
      </c>
      <c r="E54" s="13">
        <f>IF('4'!$D55&gt;0,1,0)</f>
        <v>0</v>
      </c>
      <c r="F54" s="13">
        <f>IF('5'!$D55&gt;0,1,0)</f>
        <v>0</v>
      </c>
      <c r="G54" s="13">
        <f>IF('6'!$D55&gt;0,1,0)</f>
        <v>0</v>
      </c>
      <c r="H54" s="13">
        <f t="shared" si="0"/>
        <v>0</v>
      </c>
      <c r="I54" s="13">
        <f>IF('7'!$D55&gt;0,1,0)</f>
        <v>0</v>
      </c>
      <c r="J54" s="13">
        <f>IF('8'!$D55&gt;0,1,0)</f>
        <v>0</v>
      </c>
      <c r="K54" s="13">
        <f>IF('9'!$D55&gt;0,1,0)</f>
        <v>0</v>
      </c>
      <c r="L54" s="13">
        <f>IF('10'!$D55&gt;0,1,0)</f>
        <v>0</v>
      </c>
      <c r="M54" s="13">
        <f>IF('11'!$D55&gt;0,1,0)</f>
        <v>0</v>
      </c>
      <c r="N54" s="13">
        <f>IF('12'!$D55&gt;0,1,0)</f>
        <v>0</v>
      </c>
      <c r="O54" s="13">
        <f t="shared" si="1"/>
        <v>0</v>
      </c>
      <c r="P54" s="13">
        <f t="shared" si="4"/>
        <v>0</v>
      </c>
    </row>
    <row r="55" spans="1:16" ht="15.75" x14ac:dyDescent="0.25">
      <c r="A55" s="106" t="s">
        <v>104</v>
      </c>
      <c r="B55" s="13">
        <f>IF('Wettkampf 1'!D56&gt;0,1,0)</f>
        <v>0</v>
      </c>
      <c r="C55" s="13">
        <f>IF('2'!$D56&gt;0,1,0)</f>
        <v>0</v>
      </c>
      <c r="D55" s="13">
        <f>IF('3'!$D56&gt;0,1,0)</f>
        <v>0</v>
      </c>
      <c r="E55" s="13">
        <f>IF('4'!$D56&gt;0,1,0)</f>
        <v>0</v>
      </c>
      <c r="F55" s="13">
        <f>IF('5'!$D56&gt;0,1,0)</f>
        <v>0</v>
      </c>
      <c r="G55" s="13">
        <f>IF('6'!$D56&gt;0,1,0)</f>
        <v>0</v>
      </c>
      <c r="H55" s="13">
        <f t="shared" si="0"/>
        <v>0</v>
      </c>
      <c r="I55" s="13">
        <f>IF('7'!$D56&gt;0,1,0)</f>
        <v>0</v>
      </c>
      <c r="J55" s="13">
        <f>IF('8'!$D56&gt;0,1,0)</f>
        <v>0</v>
      </c>
      <c r="K55" s="13">
        <f>IF('9'!$D56&gt;0,1,0)</f>
        <v>0</v>
      </c>
      <c r="L55" s="13">
        <f>IF('10'!$D56&gt;0,1,0)</f>
        <v>0</v>
      </c>
      <c r="M55" s="13">
        <f>IF('11'!$D56&gt;0,1,0)</f>
        <v>0</v>
      </c>
      <c r="N55" s="13">
        <f>IF('12'!$D56&gt;0,1,0)</f>
        <v>0</v>
      </c>
      <c r="O55" s="13">
        <f t="shared" si="1"/>
        <v>0</v>
      </c>
      <c r="P55" s="13">
        <f t="shared" si="4"/>
        <v>0</v>
      </c>
    </row>
    <row r="56" spans="1:16" ht="15.75" x14ac:dyDescent="0.25">
      <c r="A56" s="106" t="s">
        <v>105</v>
      </c>
      <c r="B56" s="13">
        <f>IF('Wettkampf 1'!D57&gt;0,1,0)</f>
        <v>0</v>
      </c>
      <c r="C56" s="13">
        <f>IF('2'!$D57&gt;0,1,0)</f>
        <v>0</v>
      </c>
      <c r="D56" s="13">
        <f>IF('3'!$D57&gt;0,1,0)</f>
        <v>0</v>
      </c>
      <c r="E56" s="13">
        <f>IF('4'!$D57&gt;0,1,0)</f>
        <v>0</v>
      </c>
      <c r="F56" s="13">
        <f>IF('5'!$D57&gt;0,1,0)</f>
        <v>0</v>
      </c>
      <c r="G56" s="13">
        <f>IF('6'!$D57&gt;0,1,0)</f>
        <v>0</v>
      </c>
      <c r="H56" s="13">
        <f t="shared" si="0"/>
        <v>0</v>
      </c>
      <c r="I56" s="13">
        <f>IF('7'!$D57&gt;0,1,0)</f>
        <v>0</v>
      </c>
      <c r="J56" s="13">
        <f>IF('8'!$D57&gt;0,1,0)</f>
        <v>0</v>
      </c>
      <c r="K56" s="13">
        <f>IF('9'!$D57&gt;0,1,0)</f>
        <v>0</v>
      </c>
      <c r="L56" s="13">
        <f>IF('10'!$D57&gt;0,1,0)</f>
        <v>0</v>
      </c>
      <c r="M56" s="13">
        <f>IF('11'!$D57&gt;0,1,0)</f>
        <v>0</v>
      </c>
      <c r="N56" s="13">
        <f>IF('12'!$D57&gt;0,1,0)</f>
        <v>0</v>
      </c>
      <c r="O56" s="13">
        <f t="shared" si="1"/>
        <v>0</v>
      </c>
      <c r="P56" s="13">
        <f t="shared" si="4"/>
        <v>0</v>
      </c>
    </row>
    <row r="57" spans="1:16" ht="15.75" x14ac:dyDescent="0.25">
      <c r="A57" s="106" t="s">
        <v>106</v>
      </c>
      <c r="B57" s="13">
        <f>IF('Wettkampf 1'!D58&gt;0,1,0)</f>
        <v>0</v>
      </c>
      <c r="C57" s="13">
        <f>IF('2'!$D58&gt;0,1,0)</f>
        <v>0</v>
      </c>
      <c r="D57" s="13">
        <f>IF('3'!$D58&gt;0,1,0)</f>
        <v>0</v>
      </c>
      <c r="E57" s="13">
        <f>IF('4'!$D58&gt;0,1,0)</f>
        <v>0</v>
      </c>
      <c r="F57" s="13">
        <f>IF('5'!$D58&gt;0,1,0)</f>
        <v>0</v>
      </c>
      <c r="G57" s="13">
        <f>IF('6'!$D58&gt;0,1,0)</f>
        <v>0</v>
      </c>
      <c r="H57" s="13">
        <f t="shared" si="0"/>
        <v>0</v>
      </c>
      <c r="I57" s="13">
        <f>IF('7'!$D58&gt;0,1,0)</f>
        <v>0</v>
      </c>
      <c r="J57" s="13">
        <f>IF('8'!$D58&gt;0,1,0)</f>
        <v>0</v>
      </c>
      <c r="K57" s="13">
        <f>IF('9'!$D58&gt;0,1,0)</f>
        <v>0</v>
      </c>
      <c r="L57" s="13">
        <f>IF('10'!$D58&gt;0,1,0)</f>
        <v>0</v>
      </c>
      <c r="M57" s="13">
        <f>IF('11'!$D58&gt;0,1,0)</f>
        <v>0</v>
      </c>
      <c r="N57" s="13">
        <f>IF('12'!$D58&gt;0,1,0)</f>
        <v>0</v>
      </c>
      <c r="O57" s="13">
        <f t="shared" si="1"/>
        <v>0</v>
      </c>
      <c r="P57" s="13">
        <f t="shared" si="4"/>
        <v>0</v>
      </c>
    </row>
    <row r="58" spans="1:16" ht="15.75" x14ac:dyDescent="0.25">
      <c r="A58" s="106" t="s">
        <v>107</v>
      </c>
      <c r="B58" s="13">
        <f>IF('Wettkampf 1'!D59&gt;0,1,0)</f>
        <v>0</v>
      </c>
      <c r="C58" s="13">
        <f>IF('2'!$D59&gt;0,1,0)</f>
        <v>0</v>
      </c>
      <c r="D58" s="13">
        <f>IF('3'!$D59&gt;0,1,0)</f>
        <v>0</v>
      </c>
      <c r="E58" s="13">
        <f>IF('4'!$D59&gt;0,1,0)</f>
        <v>0</v>
      </c>
      <c r="F58" s="13">
        <f>IF('5'!$D59&gt;0,1,0)</f>
        <v>0</v>
      </c>
      <c r="G58" s="13">
        <f>IF('6'!$D59&gt;0,1,0)</f>
        <v>0</v>
      </c>
      <c r="H58" s="13">
        <f t="shared" si="0"/>
        <v>0</v>
      </c>
      <c r="I58" s="13">
        <f>IF('7'!$D59&gt;0,1,0)</f>
        <v>0</v>
      </c>
      <c r="J58" s="13">
        <f>IF('8'!$D59&gt;0,1,0)</f>
        <v>0</v>
      </c>
      <c r="K58" s="13">
        <f>IF('9'!$D59&gt;0,1,0)</f>
        <v>0</v>
      </c>
      <c r="L58" s="13">
        <f>IF('10'!$D59&gt;0,1,0)</f>
        <v>0</v>
      </c>
      <c r="M58" s="13">
        <f>IF('11'!$D59&gt;0,1,0)</f>
        <v>0</v>
      </c>
      <c r="N58" s="13">
        <f>IF('12'!$D59&gt;0,1,0)</f>
        <v>0</v>
      </c>
      <c r="O58" s="13">
        <f t="shared" si="1"/>
        <v>0</v>
      </c>
      <c r="P58" s="13">
        <f t="shared" si="4"/>
        <v>0</v>
      </c>
    </row>
    <row r="59" spans="1:16" ht="15.75" x14ac:dyDescent="0.25">
      <c r="A59" s="106" t="s">
        <v>108</v>
      </c>
      <c r="B59" s="13">
        <f>IF('Wettkampf 1'!D60&gt;0,1,0)</f>
        <v>0</v>
      </c>
      <c r="C59" s="13">
        <f>IF('2'!$D60&gt;0,1,0)</f>
        <v>0</v>
      </c>
      <c r="D59" s="13">
        <f>IF('3'!$D60&gt;0,1,0)</f>
        <v>0</v>
      </c>
      <c r="E59" s="13">
        <f>IF('4'!$D60&gt;0,1,0)</f>
        <v>0</v>
      </c>
      <c r="F59" s="13">
        <f>IF('5'!$D60&gt;0,1,0)</f>
        <v>0</v>
      </c>
      <c r="G59" s="13">
        <f>IF('6'!$D60&gt;0,1,0)</f>
        <v>0</v>
      </c>
      <c r="H59" s="13">
        <f t="shared" si="0"/>
        <v>0</v>
      </c>
      <c r="I59" s="13">
        <f>IF('7'!$D60&gt;0,1,0)</f>
        <v>0</v>
      </c>
      <c r="J59" s="13">
        <f>IF('8'!$D60&gt;0,1,0)</f>
        <v>0</v>
      </c>
      <c r="K59" s="13">
        <f>IF('9'!$D60&gt;0,1,0)</f>
        <v>0</v>
      </c>
      <c r="L59" s="13">
        <f>IF('10'!$D60&gt;0,1,0)</f>
        <v>0</v>
      </c>
      <c r="M59" s="13">
        <f>IF('11'!$D60&gt;0,1,0)</f>
        <v>0</v>
      </c>
      <c r="N59" s="13">
        <f>IF('12'!$D60&gt;0,1,0)</f>
        <v>0</v>
      </c>
      <c r="O59" s="13">
        <f t="shared" si="1"/>
        <v>0</v>
      </c>
      <c r="P59" s="13">
        <f t="shared" si="4"/>
        <v>0</v>
      </c>
    </row>
    <row r="60" spans="1:16" ht="15.75" x14ac:dyDescent="0.25">
      <c r="A60" s="106" t="s">
        <v>109</v>
      </c>
      <c r="B60" s="13">
        <f>IF('Wettkampf 1'!D61&gt;0,1,0)</f>
        <v>0</v>
      </c>
      <c r="C60" s="13">
        <f>IF('2'!$D61&gt;0,1,0)</f>
        <v>0</v>
      </c>
      <c r="D60" s="13">
        <f>IF('3'!$D61&gt;0,1,0)</f>
        <v>0</v>
      </c>
      <c r="E60" s="13">
        <f>IF('4'!$D61&gt;0,1,0)</f>
        <v>0</v>
      </c>
      <c r="F60" s="13">
        <f>IF('5'!$D61&gt;0,1,0)</f>
        <v>0</v>
      </c>
      <c r="G60" s="13">
        <f>IF('6'!$D61&gt;0,1,0)</f>
        <v>0</v>
      </c>
      <c r="H60" s="13">
        <f t="shared" si="0"/>
        <v>0</v>
      </c>
      <c r="I60" s="13">
        <f>IF('7'!$D61&gt;0,1,0)</f>
        <v>0</v>
      </c>
      <c r="J60" s="13">
        <f>IF('8'!$D61&gt;0,1,0)</f>
        <v>0</v>
      </c>
      <c r="K60" s="13">
        <f>IF('9'!$D61&gt;0,1,0)</f>
        <v>0</v>
      </c>
      <c r="L60" s="13">
        <f>IF('10'!$D61&gt;0,1,0)</f>
        <v>0</v>
      </c>
      <c r="M60" s="13">
        <f>IF('11'!$D61&gt;0,1,0)</f>
        <v>0</v>
      </c>
      <c r="N60" s="13">
        <f>IF('12'!$D61&gt;0,1,0)</f>
        <v>0</v>
      </c>
      <c r="O60" s="13">
        <f t="shared" si="1"/>
        <v>0</v>
      </c>
      <c r="P60" s="13">
        <f t="shared" si="4"/>
        <v>0</v>
      </c>
    </row>
    <row r="61" spans="1:16" ht="15.75" x14ac:dyDescent="0.25">
      <c r="A61" s="106" t="s">
        <v>110</v>
      </c>
      <c r="B61" s="13">
        <f>IF('Wettkampf 1'!D62&gt;0,1,0)</f>
        <v>0</v>
      </c>
      <c r="C61" s="13">
        <f>IF('2'!$D62&gt;0,1,0)</f>
        <v>0</v>
      </c>
      <c r="D61" s="13">
        <f>IF('3'!$D62&gt;0,1,0)</f>
        <v>0</v>
      </c>
      <c r="E61" s="13">
        <f>IF('4'!$D62&gt;0,1,0)</f>
        <v>0</v>
      </c>
      <c r="F61" s="13">
        <f>IF('5'!$D62&gt;0,1,0)</f>
        <v>0</v>
      </c>
      <c r="G61" s="13">
        <f>IF('6'!$D62&gt;0,1,0)</f>
        <v>0</v>
      </c>
      <c r="H61" s="13">
        <f t="shared" si="0"/>
        <v>0</v>
      </c>
      <c r="I61" s="13">
        <f>IF('7'!$D62&gt;0,1,0)</f>
        <v>0</v>
      </c>
      <c r="J61" s="13">
        <f>IF('8'!$D62&gt;0,1,0)</f>
        <v>0</v>
      </c>
      <c r="K61" s="13">
        <f>IF('9'!$D62&gt;0,1,0)</f>
        <v>0</v>
      </c>
      <c r="L61" s="13">
        <f>IF('10'!$D62&gt;0,1,0)</f>
        <v>0</v>
      </c>
      <c r="M61" s="13">
        <f>IF('11'!$D62&gt;0,1,0)</f>
        <v>0</v>
      </c>
      <c r="N61" s="13">
        <f>IF('12'!$D62&gt;0,1,0)</f>
        <v>0</v>
      </c>
      <c r="O61" s="13">
        <f t="shared" si="1"/>
        <v>0</v>
      </c>
      <c r="P61" s="13">
        <f t="shared" si="4"/>
        <v>0</v>
      </c>
    </row>
    <row r="62" spans="1:16" ht="15.75" x14ac:dyDescent="0.25">
      <c r="A62" s="106" t="s">
        <v>111</v>
      </c>
      <c r="B62" s="13">
        <f>IF('Wettkampf 1'!D63&gt;0,1,0)</f>
        <v>0</v>
      </c>
      <c r="C62" s="13">
        <f>IF('2'!$D63&gt;0,1,0)</f>
        <v>0</v>
      </c>
      <c r="D62" s="13">
        <f>IF('3'!$D63&gt;0,1,0)</f>
        <v>0</v>
      </c>
      <c r="E62" s="13">
        <f>IF('4'!$D63&gt;0,1,0)</f>
        <v>0</v>
      </c>
      <c r="F62" s="13">
        <f>IF('5'!$D63&gt;0,1,0)</f>
        <v>0</v>
      </c>
      <c r="G62" s="13">
        <f>IF('6'!$D63&gt;0,1,0)</f>
        <v>0</v>
      </c>
      <c r="H62" s="13">
        <f t="shared" si="0"/>
        <v>0</v>
      </c>
      <c r="I62" s="13">
        <f>IF('7'!$D63&gt;0,1,0)</f>
        <v>0</v>
      </c>
      <c r="J62" s="13">
        <f>IF('8'!$D63&gt;0,1,0)</f>
        <v>0</v>
      </c>
      <c r="K62" s="13">
        <f>IF('9'!$D63&gt;0,1,0)</f>
        <v>0</v>
      </c>
      <c r="L62" s="13">
        <f>IF('10'!$D63&gt;0,1,0)</f>
        <v>0</v>
      </c>
      <c r="M62" s="13">
        <f>IF('11'!$D63&gt;0,1,0)</f>
        <v>0</v>
      </c>
      <c r="N62" s="13">
        <f>IF('12'!$D63&gt;0,1,0)</f>
        <v>0</v>
      </c>
      <c r="O62" s="13">
        <f t="shared" si="1"/>
        <v>0</v>
      </c>
      <c r="P62" s="13">
        <f t="shared" si="4"/>
        <v>0</v>
      </c>
    </row>
    <row r="63" spans="1:16" ht="15.75" x14ac:dyDescent="0.25">
      <c r="A63" s="106" t="s">
        <v>112</v>
      </c>
      <c r="B63" s="13">
        <f>IF('Wettkampf 1'!D64&gt;0,1,0)</f>
        <v>0</v>
      </c>
      <c r="C63" s="13">
        <f>IF('2'!$D64&gt;0,1,0)</f>
        <v>0</v>
      </c>
      <c r="D63" s="13">
        <f>IF('3'!$D64&gt;0,1,0)</f>
        <v>0</v>
      </c>
      <c r="E63" s="13">
        <f>IF('4'!$D64&gt;0,1,0)</f>
        <v>0</v>
      </c>
      <c r="F63" s="13">
        <f>IF('5'!$D64&gt;0,1,0)</f>
        <v>0</v>
      </c>
      <c r="G63" s="13">
        <f>IF('6'!$D64&gt;0,1,0)</f>
        <v>0</v>
      </c>
      <c r="H63" s="13">
        <f t="shared" si="0"/>
        <v>0</v>
      </c>
      <c r="I63" s="13">
        <f>IF('7'!$D64&gt;0,1,0)</f>
        <v>0</v>
      </c>
      <c r="J63" s="13">
        <f>IF('8'!$D64&gt;0,1,0)</f>
        <v>0</v>
      </c>
      <c r="K63" s="13">
        <f>IF('9'!$D64&gt;0,1,0)</f>
        <v>0</v>
      </c>
      <c r="L63" s="13">
        <f>IF('10'!$D64&gt;0,1,0)</f>
        <v>0</v>
      </c>
      <c r="M63" s="13">
        <f>IF('11'!$D64&gt;0,1,0)</f>
        <v>0</v>
      </c>
      <c r="N63" s="13">
        <f>IF('12'!$D64&gt;0,1,0)</f>
        <v>0</v>
      </c>
      <c r="O63" s="13">
        <f t="shared" si="1"/>
        <v>0</v>
      </c>
      <c r="P63" s="13">
        <f t="shared" si="4"/>
        <v>0</v>
      </c>
    </row>
    <row r="64" spans="1:16" ht="15.75" x14ac:dyDescent="0.25">
      <c r="A64" s="106" t="s">
        <v>113</v>
      </c>
      <c r="B64" s="13">
        <f>IF('Wettkampf 1'!D65&gt;0,1,0)</f>
        <v>0</v>
      </c>
      <c r="C64" s="13">
        <f>IF('2'!$D65&gt;0,1,0)</f>
        <v>0</v>
      </c>
      <c r="D64" s="13">
        <f>IF('3'!$D65&gt;0,1,0)</f>
        <v>0</v>
      </c>
      <c r="E64" s="13">
        <f>IF('4'!$D65&gt;0,1,0)</f>
        <v>0</v>
      </c>
      <c r="F64" s="13">
        <f>IF('5'!$D65&gt;0,1,0)</f>
        <v>0</v>
      </c>
      <c r="G64" s="13">
        <f>IF('6'!$D65&gt;0,1,0)</f>
        <v>0</v>
      </c>
      <c r="H64" s="13">
        <f t="shared" si="0"/>
        <v>0</v>
      </c>
      <c r="I64" s="13">
        <f>IF('7'!$D65&gt;0,1,0)</f>
        <v>0</v>
      </c>
      <c r="J64" s="13">
        <f>IF('8'!$D65&gt;0,1,0)</f>
        <v>0</v>
      </c>
      <c r="K64" s="13">
        <f>IF('9'!$D65&gt;0,1,0)</f>
        <v>0</v>
      </c>
      <c r="L64" s="13">
        <f>IF('10'!$D65&gt;0,1,0)</f>
        <v>0</v>
      </c>
      <c r="M64" s="13">
        <f>IF('11'!$D65&gt;0,1,0)</f>
        <v>0</v>
      </c>
      <c r="N64" s="13">
        <f>IF('12'!$D65&gt;0,1,0)</f>
        <v>0</v>
      </c>
      <c r="O64" s="13">
        <f t="shared" si="1"/>
        <v>0</v>
      </c>
      <c r="P64" s="13">
        <f t="shared" si="4"/>
        <v>0</v>
      </c>
    </row>
    <row r="65" spans="1:16" ht="15.75" x14ac:dyDescent="0.25">
      <c r="A65" s="106" t="s">
        <v>114</v>
      </c>
      <c r="B65" s="13">
        <f>IF('Wettkampf 1'!D66&gt;0,1,0)</f>
        <v>0</v>
      </c>
      <c r="C65" s="13">
        <f>IF('2'!$D66&gt;0,1,0)</f>
        <v>0</v>
      </c>
      <c r="D65" s="13">
        <f>IF('3'!$D66&gt;0,1,0)</f>
        <v>0</v>
      </c>
      <c r="E65" s="13">
        <f>IF('4'!$D66&gt;0,1,0)</f>
        <v>0</v>
      </c>
      <c r="F65" s="13">
        <f>IF('5'!$D66&gt;0,1,0)</f>
        <v>0</v>
      </c>
      <c r="G65" s="13">
        <f>IF('6'!$D66&gt;0,1,0)</f>
        <v>0</v>
      </c>
      <c r="H65" s="13">
        <f t="shared" si="0"/>
        <v>0</v>
      </c>
      <c r="I65" s="13">
        <f>IF('7'!$D66&gt;0,1,0)</f>
        <v>0</v>
      </c>
      <c r="J65" s="13">
        <f>IF('8'!$D66&gt;0,1,0)</f>
        <v>0</v>
      </c>
      <c r="K65" s="13">
        <f>IF('9'!$D66&gt;0,1,0)</f>
        <v>0</v>
      </c>
      <c r="L65" s="13">
        <f>IF('10'!$D66&gt;0,1,0)</f>
        <v>0</v>
      </c>
      <c r="M65" s="13">
        <f>IF('11'!$D66&gt;0,1,0)</f>
        <v>0</v>
      </c>
      <c r="N65" s="13">
        <f>IF('12'!$D66&gt;0,1,0)</f>
        <v>0</v>
      </c>
      <c r="O65" s="13">
        <f t="shared" si="1"/>
        <v>0</v>
      </c>
      <c r="P65" s="13">
        <f t="shared" si="4"/>
        <v>0</v>
      </c>
    </row>
    <row r="66" spans="1:16" ht="15.75" x14ac:dyDescent="0.25">
      <c r="A66" s="106" t="s">
        <v>115</v>
      </c>
      <c r="B66" s="13">
        <f>IF('Wettkampf 1'!D67&gt;0,1,0)</f>
        <v>0</v>
      </c>
      <c r="C66" s="13">
        <f>IF('2'!$D67&gt;0,1,0)</f>
        <v>0</v>
      </c>
      <c r="D66" s="13">
        <f>IF('3'!$D67&gt;0,1,0)</f>
        <v>0</v>
      </c>
      <c r="E66" s="13">
        <f>IF('4'!$D67&gt;0,1,0)</f>
        <v>0</v>
      </c>
      <c r="F66" s="13">
        <f>IF('5'!$D67&gt;0,1,0)</f>
        <v>0</v>
      </c>
      <c r="G66" s="13">
        <f>IF('6'!$D67&gt;0,1,0)</f>
        <v>0</v>
      </c>
      <c r="H66" s="13">
        <f t="shared" si="0"/>
        <v>0</v>
      </c>
      <c r="I66" s="13">
        <f>IF('7'!$D67&gt;0,1,0)</f>
        <v>0</v>
      </c>
      <c r="J66" s="13">
        <f>IF('8'!$D67&gt;0,1,0)</f>
        <v>0</v>
      </c>
      <c r="K66" s="13">
        <f>IF('9'!$D67&gt;0,1,0)</f>
        <v>0</v>
      </c>
      <c r="L66" s="13">
        <f>IF('10'!$D67&gt;0,1,0)</f>
        <v>0</v>
      </c>
      <c r="M66" s="13">
        <f>IF('11'!$D67&gt;0,1,0)</f>
        <v>0</v>
      </c>
      <c r="N66" s="13">
        <f>IF('12'!$D67&gt;0,1,0)</f>
        <v>0</v>
      </c>
      <c r="O66" s="13">
        <f t="shared" si="1"/>
        <v>0</v>
      </c>
      <c r="P66" s="13">
        <f t="shared" si="4"/>
        <v>0</v>
      </c>
    </row>
    <row r="67" spans="1:16" ht="15.75" x14ac:dyDescent="0.25">
      <c r="A67" s="106" t="s">
        <v>116</v>
      </c>
      <c r="B67" s="13">
        <f>IF('Wettkampf 1'!D68&gt;0,1,0)</f>
        <v>0</v>
      </c>
      <c r="C67" s="13">
        <f>IF('2'!$D68&gt;0,1,0)</f>
        <v>0</v>
      </c>
      <c r="D67" s="13">
        <f>IF('3'!$D68&gt;0,1,0)</f>
        <v>0</v>
      </c>
      <c r="E67" s="13">
        <f>IF('4'!$D68&gt;0,1,0)</f>
        <v>0</v>
      </c>
      <c r="F67" s="13">
        <f>IF('5'!$D68&gt;0,1,0)</f>
        <v>0</v>
      </c>
      <c r="G67" s="13">
        <f>IF('6'!$D68&gt;0,1,0)</f>
        <v>0</v>
      </c>
      <c r="H67" s="13">
        <f t="shared" ref="H67:H74" si="5">SUM(B67:G67)</f>
        <v>0</v>
      </c>
      <c r="I67" s="13">
        <f>IF('7'!$D68&gt;0,1,0)</f>
        <v>0</v>
      </c>
      <c r="J67" s="13">
        <f>IF('8'!$D68&gt;0,1,0)</f>
        <v>0</v>
      </c>
      <c r="K67" s="13">
        <f>IF('9'!$D68&gt;0,1,0)</f>
        <v>0</v>
      </c>
      <c r="L67" s="13">
        <f>IF('10'!$D68&gt;0,1,0)</f>
        <v>0</v>
      </c>
      <c r="M67" s="13">
        <f>IF('11'!$D68&gt;0,1,0)</f>
        <v>0</v>
      </c>
      <c r="N67" s="13">
        <f>IF('12'!$D68&gt;0,1,0)</f>
        <v>0</v>
      </c>
      <c r="O67" s="13">
        <f t="shared" ref="O67:O74" si="6">SUM(I67:N67)</f>
        <v>0</v>
      </c>
      <c r="P67" s="13">
        <f t="shared" si="4"/>
        <v>0</v>
      </c>
    </row>
    <row r="68" spans="1:16" ht="15.75" x14ac:dyDescent="0.25">
      <c r="A68" s="106" t="s">
        <v>117</v>
      </c>
      <c r="B68" s="13">
        <f>IF('Wettkampf 1'!D69&gt;0,1,0)</f>
        <v>0</v>
      </c>
      <c r="C68" s="13">
        <f>IF('2'!$D69&gt;0,1,0)</f>
        <v>0</v>
      </c>
      <c r="D68" s="13">
        <f>IF('3'!$D69&gt;0,1,0)</f>
        <v>0</v>
      </c>
      <c r="E68" s="13">
        <f>IF('4'!$D69&gt;0,1,0)</f>
        <v>0</v>
      </c>
      <c r="F68" s="13">
        <f>IF('5'!$D69&gt;0,1,0)</f>
        <v>0</v>
      </c>
      <c r="G68" s="13">
        <f>IF('6'!$D69&gt;0,1,0)</f>
        <v>0</v>
      </c>
      <c r="H68" s="13">
        <f t="shared" si="5"/>
        <v>0</v>
      </c>
      <c r="I68" s="13">
        <f>IF('7'!$D69&gt;0,1,0)</f>
        <v>0</v>
      </c>
      <c r="J68" s="13">
        <f>IF('8'!$D69&gt;0,1,0)</f>
        <v>0</v>
      </c>
      <c r="K68" s="13">
        <f>IF('9'!$D69&gt;0,1,0)</f>
        <v>0</v>
      </c>
      <c r="L68" s="13">
        <f>IF('10'!$D69&gt;0,1,0)</f>
        <v>0</v>
      </c>
      <c r="M68" s="13">
        <f>IF('11'!$D69&gt;0,1,0)</f>
        <v>0</v>
      </c>
      <c r="N68" s="13">
        <f>IF('12'!$D69&gt;0,1,0)</f>
        <v>0</v>
      </c>
      <c r="O68" s="13">
        <f t="shared" si="6"/>
        <v>0</v>
      </c>
      <c r="P68" s="13">
        <f t="shared" si="4"/>
        <v>0</v>
      </c>
    </row>
    <row r="69" spans="1:16" ht="15.75" x14ac:dyDescent="0.25">
      <c r="A69" s="106" t="s">
        <v>118</v>
      </c>
      <c r="B69" s="13">
        <f>IF('Wettkampf 1'!D70&gt;0,1,0)</f>
        <v>0</v>
      </c>
      <c r="C69" s="13">
        <f>IF('2'!$D70&gt;0,1,0)</f>
        <v>0</v>
      </c>
      <c r="D69" s="13">
        <f>IF('3'!$D70&gt;0,1,0)</f>
        <v>0</v>
      </c>
      <c r="E69" s="13">
        <f>IF('4'!$D70&gt;0,1,0)</f>
        <v>0</v>
      </c>
      <c r="F69" s="13">
        <f>IF('5'!$D70&gt;0,1,0)</f>
        <v>0</v>
      </c>
      <c r="G69" s="13">
        <f>IF('6'!$D70&gt;0,1,0)</f>
        <v>0</v>
      </c>
      <c r="H69" s="13">
        <f t="shared" si="5"/>
        <v>0</v>
      </c>
      <c r="I69" s="13">
        <f>IF('7'!$D70&gt;0,1,0)</f>
        <v>0</v>
      </c>
      <c r="J69" s="13">
        <f>IF('8'!$D70&gt;0,1,0)</f>
        <v>0</v>
      </c>
      <c r="K69" s="13">
        <f>IF('9'!$D70&gt;0,1,0)</f>
        <v>0</v>
      </c>
      <c r="L69" s="13">
        <f>IF('10'!$D70&gt;0,1,0)</f>
        <v>0</v>
      </c>
      <c r="M69" s="13">
        <f>IF('11'!$D70&gt;0,1,0)</f>
        <v>0</v>
      </c>
      <c r="N69" s="13">
        <f>IF('12'!$D70&gt;0,1,0)</f>
        <v>0</v>
      </c>
      <c r="O69" s="13">
        <f t="shared" si="6"/>
        <v>0</v>
      </c>
      <c r="P69" s="13">
        <f t="shared" si="4"/>
        <v>0</v>
      </c>
    </row>
    <row r="70" spans="1:16" ht="15.75" x14ac:dyDescent="0.25">
      <c r="A70" s="106" t="s">
        <v>119</v>
      </c>
      <c r="B70" s="13">
        <f>IF('Wettkampf 1'!D71&gt;0,1,0)</f>
        <v>0</v>
      </c>
      <c r="C70" s="13">
        <f>IF('2'!$D71&gt;0,1,0)</f>
        <v>0</v>
      </c>
      <c r="D70" s="13">
        <f>IF('3'!$D71&gt;0,1,0)</f>
        <v>0</v>
      </c>
      <c r="E70" s="13">
        <f>IF('4'!$D71&gt;0,1,0)</f>
        <v>0</v>
      </c>
      <c r="F70" s="13">
        <f>IF('5'!$D71&gt;0,1,0)</f>
        <v>0</v>
      </c>
      <c r="G70" s="13">
        <f>IF('6'!$D71&gt;0,1,0)</f>
        <v>0</v>
      </c>
      <c r="H70" s="13">
        <f t="shared" si="5"/>
        <v>0</v>
      </c>
      <c r="I70" s="13">
        <f>IF('7'!$D71&gt;0,1,0)</f>
        <v>0</v>
      </c>
      <c r="J70" s="13">
        <f>IF('8'!$D71&gt;0,1,0)</f>
        <v>0</v>
      </c>
      <c r="K70" s="13">
        <f>IF('9'!$D71&gt;0,1,0)</f>
        <v>0</v>
      </c>
      <c r="L70" s="13">
        <f>IF('10'!$D71&gt;0,1,0)</f>
        <v>0</v>
      </c>
      <c r="M70" s="13">
        <f>IF('11'!$D71&gt;0,1,0)</f>
        <v>0</v>
      </c>
      <c r="N70" s="13">
        <f>IF('12'!$D71&gt;0,1,0)</f>
        <v>0</v>
      </c>
      <c r="O70" s="13">
        <f t="shared" si="6"/>
        <v>0</v>
      </c>
      <c r="P70" s="13">
        <f t="shared" si="4"/>
        <v>0</v>
      </c>
    </row>
    <row r="71" spans="1:16" ht="15.75" x14ac:dyDescent="0.25">
      <c r="A71" s="106" t="s">
        <v>120</v>
      </c>
      <c r="B71" s="13">
        <f>IF('Wettkampf 1'!D72&gt;0,1,0)</f>
        <v>0</v>
      </c>
      <c r="C71" s="13">
        <f>IF('2'!$D72&gt;0,1,0)</f>
        <v>0</v>
      </c>
      <c r="D71" s="13">
        <f>IF('3'!$D72&gt;0,1,0)</f>
        <v>0</v>
      </c>
      <c r="E71" s="13">
        <f>IF('4'!$D72&gt;0,1,0)</f>
        <v>0</v>
      </c>
      <c r="F71" s="13">
        <f>IF('5'!$D72&gt;0,1,0)</f>
        <v>0</v>
      </c>
      <c r="G71" s="13">
        <f>IF('6'!$D72&gt;0,1,0)</f>
        <v>0</v>
      </c>
      <c r="H71" s="13">
        <f t="shared" si="5"/>
        <v>0</v>
      </c>
      <c r="I71" s="13">
        <f>IF('7'!$D72&gt;0,1,0)</f>
        <v>0</v>
      </c>
      <c r="J71" s="13">
        <f>IF('8'!$D72&gt;0,1,0)</f>
        <v>0</v>
      </c>
      <c r="K71" s="13">
        <f>IF('9'!$D72&gt;0,1,0)</f>
        <v>0</v>
      </c>
      <c r="L71" s="13">
        <f>IF('10'!$D72&gt;0,1,0)</f>
        <v>0</v>
      </c>
      <c r="M71" s="13">
        <f>IF('11'!$D72&gt;0,1,0)</f>
        <v>0</v>
      </c>
      <c r="N71" s="13">
        <f>IF('12'!$D72&gt;0,1,0)</f>
        <v>0</v>
      </c>
      <c r="O71" s="13">
        <f t="shared" si="6"/>
        <v>0</v>
      </c>
      <c r="P71" s="13">
        <f t="shared" si="4"/>
        <v>0</v>
      </c>
    </row>
    <row r="72" spans="1:16" ht="15.75" x14ac:dyDescent="0.25">
      <c r="A72" s="106" t="s">
        <v>121</v>
      </c>
      <c r="B72" s="13">
        <f>IF('Wettkampf 1'!D73&gt;0,1,0)</f>
        <v>0</v>
      </c>
      <c r="C72" s="13">
        <f>IF('2'!$D73&gt;0,1,0)</f>
        <v>0</v>
      </c>
      <c r="D72" s="13">
        <f>IF('3'!$D73&gt;0,1,0)</f>
        <v>0</v>
      </c>
      <c r="E72" s="13">
        <f>IF('4'!$D73&gt;0,1,0)</f>
        <v>0</v>
      </c>
      <c r="F72" s="13">
        <f>IF('5'!$D73&gt;0,1,0)</f>
        <v>0</v>
      </c>
      <c r="G72" s="13">
        <f>IF('6'!$D73&gt;0,1,0)</f>
        <v>0</v>
      </c>
      <c r="H72" s="13">
        <f t="shared" si="5"/>
        <v>0</v>
      </c>
      <c r="I72" s="13">
        <f>IF('7'!$D73&gt;0,1,0)</f>
        <v>0</v>
      </c>
      <c r="J72" s="13">
        <f>IF('8'!$D73&gt;0,1,0)</f>
        <v>0</v>
      </c>
      <c r="K72" s="13">
        <f>IF('9'!$D73&gt;0,1,0)</f>
        <v>0</v>
      </c>
      <c r="L72" s="13">
        <f>IF('10'!$D73&gt;0,1,0)</f>
        <v>0</v>
      </c>
      <c r="M72" s="13">
        <f>IF('11'!$D73&gt;0,1,0)</f>
        <v>0</v>
      </c>
      <c r="N72" s="13">
        <f>IF('12'!$D73&gt;0,1,0)</f>
        <v>0</v>
      </c>
      <c r="O72" s="13">
        <f t="shared" si="6"/>
        <v>0</v>
      </c>
      <c r="P72" s="13">
        <f t="shared" si="4"/>
        <v>0</v>
      </c>
    </row>
    <row r="73" spans="1:16" ht="15.75" x14ac:dyDescent="0.25">
      <c r="A73" s="106" t="s">
        <v>122</v>
      </c>
      <c r="B73" s="13">
        <f>IF('Wettkampf 1'!D74&gt;0,1,0)</f>
        <v>0</v>
      </c>
      <c r="C73" s="13">
        <f>IF('2'!$D74&gt;0,1,0)</f>
        <v>0</v>
      </c>
      <c r="D73" s="13">
        <f>IF('3'!$D74&gt;0,1,0)</f>
        <v>0</v>
      </c>
      <c r="E73" s="13">
        <f>IF('4'!$D74&gt;0,1,0)</f>
        <v>0</v>
      </c>
      <c r="F73" s="13">
        <f>IF('5'!$D74&gt;0,1,0)</f>
        <v>0</v>
      </c>
      <c r="G73" s="13">
        <f>IF('6'!$D74&gt;0,1,0)</f>
        <v>0</v>
      </c>
      <c r="H73" s="13">
        <f t="shared" si="5"/>
        <v>0</v>
      </c>
      <c r="I73" s="13">
        <f>IF('7'!$D74&gt;0,1,0)</f>
        <v>0</v>
      </c>
      <c r="J73" s="13">
        <f>IF('8'!$D74&gt;0,1,0)</f>
        <v>0</v>
      </c>
      <c r="K73" s="13">
        <f>IF('9'!$D74&gt;0,1,0)</f>
        <v>0</v>
      </c>
      <c r="L73" s="13">
        <f>IF('10'!$D74&gt;0,1,0)</f>
        <v>0</v>
      </c>
      <c r="M73" s="13">
        <f>IF('11'!$D74&gt;0,1,0)</f>
        <v>0</v>
      </c>
      <c r="N73" s="13">
        <f>IF('12'!$D74&gt;0,1,0)</f>
        <v>0</v>
      </c>
      <c r="O73" s="13">
        <f t="shared" si="6"/>
        <v>0</v>
      </c>
      <c r="P73" s="13">
        <f t="shared" si="4"/>
        <v>0</v>
      </c>
    </row>
    <row r="74" spans="1:16" ht="15.75" x14ac:dyDescent="0.25">
      <c r="A74" s="106" t="s">
        <v>123</v>
      </c>
      <c r="B74" s="13">
        <f>IF('Wettkampf 1'!D75&gt;0,1,0)</f>
        <v>0</v>
      </c>
      <c r="C74" s="13">
        <f>IF('2'!$D75&gt;0,1,0)</f>
        <v>0</v>
      </c>
      <c r="D74" s="13">
        <f>IF('3'!$D75&gt;0,1,0)</f>
        <v>0</v>
      </c>
      <c r="E74" s="13">
        <f>IF('4'!$D75&gt;0,1,0)</f>
        <v>0</v>
      </c>
      <c r="F74" s="13">
        <f>IF('5'!$D75&gt;0,1,0)</f>
        <v>0</v>
      </c>
      <c r="G74" s="13">
        <f>IF('6'!$D75&gt;0,1,0)</f>
        <v>0</v>
      </c>
      <c r="H74" s="13">
        <f t="shared" si="5"/>
        <v>0</v>
      </c>
      <c r="I74" s="13">
        <f>IF('7'!$D75&gt;0,1,0)</f>
        <v>0</v>
      </c>
      <c r="J74" s="13">
        <f>IF('8'!$D75&gt;0,1,0)</f>
        <v>0</v>
      </c>
      <c r="K74" s="13">
        <f>IF('9'!$D75&gt;0,1,0)</f>
        <v>0</v>
      </c>
      <c r="L74" s="13">
        <f>IF('10'!$D75&gt;0,1,0)</f>
        <v>0</v>
      </c>
      <c r="M74" s="13">
        <f>IF('11'!$D75&gt;0,1,0)</f>
        <v>0</v>
      </c>
      <c r="N74" s="13">
        <f>IF('12'!$D75&gt;0,1,0)</f>
        <v>0</v>
      </c>
      <c r="O74" s="13">
        <f t="shared" si="6"/>
        <v>0</v>
      </c>
      <c r="P74" s="13">
        <f t="shared" si="4"/>
        <v>0</v>
      </c>
    </row>
    <row r="75" spans="1:16" s="17" customFormat="1" x14ac:dyDescent="0.25">
      <c r="B75" s="17">
        <f>SUM(B15:B74)</f>
        <v>14</v>
      </c>
      <c r="C75" s="17">
        <f t="shared" ref="C75:G75" si="7">SUM(C15:C74)</f>
        <v>0</v>
      </c>
      <c r="D75" s="17">
        <f t="shared" si="7"/>
        <v>0</v>
      </c>
      <c r="E75" s="17">
        <f t="shared" si="7"/>
        <v>0</v>
      </c>
      <c r="F75" s="17">
        <f t="shared" si="7"/>
        <v>0</v>
      </c>
      <c r="G75" s="17">
        <f t="shared" si="7"/>
        <v>0</v>
      </c>
      <c r="H75" s="17">
        <f t="shared" ref="H75" si="8">SUM(H15:H74)</f>
        <v>14</v>
      </c>
      <c r="I75" s="17">
        <f t="shared" ref="I75" si="9">SUM(I15:I74)</f>
        <v>0</v>
      </c>
      <c r="J75" s="17">
        <f t="shared" ref="J75" si="10">SUM(J15:J74)</f>
        <v>0</v>
      </c>
      <c r="K75" s="17">
        <f t="shared" ref="K75" si="11">SUM(K15:K74)</f>
        <v>0</v>
      </c>
      <c r="L75" s="17">
        <f t="shared" ref="L75" si="12">SUM(L15:L74)</f>
        <v>0</v>
      </c>
      <c r="M75" s="17">
        <f t="shared" ref="M75" si="13">SUM(M15:M74)</f>
        <v>0</v>
      </c>
      <c r="N75" s="17">
        <f t="shared" ref="N75" si="14">SUM(N15:N74)</f>
        <v>0</v>
      </c>
      <c r="O75" s="17">
        <f t="shared" ref="O75" si="15">SUM(O15:O74)</f>
        <v>0</v>
      </c>
      <c r="P75" s="17">
        <f t="shared" ref="P75" si="16">SUM(P15:P74)</f>
        <v>14</v>
      </c>
    </row>
  </sheetData>
  <sheetProtection selectLockedCells="1" sort="0" selectUnlockedCells="1"/>
  <protectedRanges>
    <protectedRange sqref="A15:A74" name="Bereich5"/>
  </protectedRanges>
  <phoneticPr fontId="20" type="noConversion"/>
  <pageMargins left="0.7" right="0.7" top="0.78740157499999996" bottom="0.78740157499999996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Tabelle16">
    <pageSetUpPr fitToPage="1"/>
  </sheetPr>
  <dimension ref="A2:T30"/>
  <sheetViews>
    <sheetView view="pageBreakPreview" zoomScale="60" zoomScalePageLayoutView="55" workbookViewId="0">
      <selection activeCell="A2" sqref="A2:T13"/>
    </sheetView>
  </sheetViews>
  <sheetFormatPr baseColWidth="10" defaultColWidth="15.7109375" defaultRowHeight="23.25" customHeight="1" x14ac:dyDescent="0.25"/>
  <cols>
    <col min="9" max="9" width="15.7109375" style="1"/>
    <col min="19" max="19" width="15.7109375" style="1"/>
  </cols>
  <sheetData>
    <row r="2" spans="1:20" ht="23.25" customHeight="1" x14ac:dyDescent="0.3">
      <c r="A2" s="12"/>
      <c r="B2" s="106" t="s">
        <v>133</v>
      </c>
      <c r="C2" s="7">
        <f>VLOOKUP($B$2:$B$13,'Wettkampf 1'!$B$2:$D$13,3,FALSE)</f>
        <v>1059.8000000000002</v>
      </c>
      <c r="D2" s="5">
        <f>VLOOKUP($B$2:$B$13,'2'!$B$2:$D$19,3,FALSE)</f>
        <v>0</v>
      </c>
      <c r="E2" s="5">
        <f>VLOOKUP($B$2:$B$13,'3'!$B$2:$D$19,3,FALSE)</f>
        <v>0</v>
      </c>
      <c r="F2" s="5">
        <f>VLOOKUP($B$2:$B$13,'4'!$B$2:$D$19,3,FALSE)</f>
        <v>0</v>
      </c>
      <c r="G2" s="5">
        <f>VLOOKUP($B$2:$B$13,'5'!$B$2:$D$19,3,FALSE)</f>
        <v>0</v>
      </c>
      <c r="H2" s="5">
        <f>VLOOKUP($B$2:$B$13,'6'!$B$2:$D$19,3,FALSE)</f>
        <v>0</v>
      </c>
      <c r="I2" s="5">
        <f>IF(Formelhilfe!H7 &gt; 0,J2/Formelhilfe!H7,0)</f>
        <v>1059.8000000000002</v>
      </c>
      <c r="J2" s="5">
        <f t="shared" ref="J2:J13" si="0">SUM(C2:H2)</f>
        <v>1059.8000000000002</v>
      </c>
      <c r="K2" s="5">
        <f>VLOOKUP($B$2:$B$13,'7'!$B$2:$D$19,3,FALSE)</f>
        <v>0</v>
      </c>
      <c r="L2" s="5">
        <f>VLOOKUP($B$2:$B$13,'8'!$B$2:$D$19,3,FALSE)</f>
        <v>0</v>
      </c>
      <c r="M2" s="5">
        <f>VLOOKUP($B$2:$B$13,'9'!$B$2:$D$19,3,FALSE)</f>
        <v>0</v>
      </c>
      <c r="N2" s="5">
        <f>VLOOKUP($B$2:$B$13,'10'!$B$2:$D$19,3,FALSE)</f>
        <v>0</v>
      </c>
      <c r="O2" s="5">
        <f>VLOOKUP($B$2:$B$13,'11'!$B$2:$D$19,3,FALSE)</f>
        <v>0</v>
      </c>
      <c r="P2" s="5">
        <f>VLOOKUP($B$2:$B$13,'12'!$B$2:$D$19,3,FALSE)</f>
        <v>0</v>
      </c>
      <c r="Q2" s="5">
        <f>IF(Formelhilfe!O7&gt;0,R2/Formelhilfe!O7,0)</f>
        <v>0</v>
      </c>
      <c r="R2" s="5">
        <f t="shared" ref="R2:R13" si="1">SUM(K2:P2)</f>
        <v>0</v>
      </c>
      <c r="S2" s="5">
        <f>IF(Formelhilfe!P7&gt;0,T2/Formelhilfe!P7,0)</f>
        <v>1059.8000000000002</v>
      </c>
      <c r="T2" s="6">
        <f t="shared" ref="T2:T13" si="2">SUM(C2:H2,K2:P2)</f>
        <v>1059.8000000000002</v>
      </c>
    </row>
    <row r="3" spans="1:20" ht="23.25" customHeight="1" x14ac:dyDescent="0.3">
      <c r="A3" s="12"/>
      <c r="B3" s="106" t="s">
        <v>125</v>
      </c>
      <c r="C3" s="7">
        <f>VLOOKUP($B$2:$B$13,'Wettkampf 1'!$B$2:$D$13,3,FALSE)</f>
        <v>955.5</v>
      </c>
      <c r="D3" s="5">
        <f>VLOOKUP($B$2:$B$13,'2'!$B$2:$D$19,3,FALSE)</f>
        <v>0</v>
      </c>
      <c r="E3" s="5">
        <f>VLOOKUP($B$2:$B$13,'3'!$B$2:$D$19,3,FALSE)</f>
        <v>0</v>
      </c>
      <c r="F3" s="5">
        <f>VLOOKUP($B$2:$B$13,'4'!$B$2:$D$19,3,FALSE)</f>
        <v>0</v>
      </c>
      <c r="G3" s="5">
        <f>VLOOKUP($B$2:$B$13,'5'!$B$2:$D$19,3,FALSE)</f>
        <v>0</v>
      </c>
      <c r="H3" s="5">
        <f>VLOOKUP($B$2:$B$13,'6'!$B$2:$D$19,3,FALSE)</f>
        <v>0</v>
      </c>
      <c r="I3" s="5">
        <f>IF(Formelhilfe!H12 &gt; 0,J3/Formelhilfe!H12,0)</f>
        <v>0</v>
      </c>
      <c r="J3" s="5">
        <f t="shared" si="0"/>
        <v>955.5</v>
      </c>
      <c r="K3" s="5">
        <f>VLOOKUP($B$2:$B$13,'7'!$B$2:$D$19,3,FALSE)</f>
        <v>0</v>
      </c>
      <c r="L3" s="5">
        <f>VLOOKUP($B$2:$B$13,'8'!$B$2:$D$19,3,FALSE)</f>
        <v>0</v>
      </c>
      <c r="M3" s="5">
        <f>VLOOKUP($B$2:$B$13,'9'!$B$2:$D$19,3,FALSE)</f>
        <v>0</v>
      </c>
      <c r="N3" s="5">
        <f>VLOOKUP($B$2:$B$13,'10'!$B$2:$D$19,3,FALSE)</f>
        <v>0</v>
      </c>
      <c r="O3" s="5">
        <f>VLOOKUP($B$2:$B$13,'11'!$B$2:$D$19,3,FALSE)</f>
        <v>0</v>
      </c>
      <c r="P3" s="5">
        <f>VLOOKUP($B$2:$B$13,'12'!$B$2:$D$19,3,FALSE)</f>
        <v>0</v>
      </c>
      <c r="Q3" s="5">
        <f>IF(Formelhilfe!O12&gt;0,R3/Formelhilfe!O12,0)</f>
        <v>0</v>
      </c>
      <c r="R3" s="5">
        <f t="shared" si="1"/>
        <v>0</v>
      </c>
      <c r="S3" s="5">
        <f>IF(Formelhilfe!P12&gt;0,T3/Formelhilfe!P12,0)</f>
        <v>0</v>
      </c>
      <c r="T3" s="6">
        <f t="shared" si="2"/>
        <v>955.5</v>
      </c>
    </row>
    <row r="4" spans="1:20" ht="23.25" customHeight="1" x14ac:dyDescent="0.3">
      <c r="A4" s="12"/>
      <c r="B4" s="106" t="s">
        <v>141</v>
      </c>
      <c r="C4" s="7">
        <f>VLOOKUP($B$2:$B$13,'Wettkampf 1'!$B$2:$D$13,3,FALSE)</f>
        <v>674</v>
      </c>
      <c r="D4" s="5">
        <f>VLOOKUP($B$2:$B$13,'2'!$B$2:$D$19,3,FALSE)</f>
        <v>0</v>
      </c>
      <c r="E4" s="5">
        <f>VLOOKUP($B$2:$B$13,'3'!$B$2:$D$19,3,FALSE)</f>
        <v>0</v>
      </c>
      <c r="F4" s="5">
        <f>VLOOKUP($B$2:$B$13,'4'!$B$2:$D$19,3,FALSE)</f>
        <v>0</v>
      </c>
      <c r="G4" s="5">
        <f>VLOOKUP($B$2:$B$13,'5'!$B$2:$D$19,3,FALSE)</f>
        <v>0</v>
      </c>
      <c r="H4" s="5">
        <f>VLOOKUP($B$2:$B$13,'6'!$B$2:$D$19,3,FALSE)</f>
        <v>0</v>
      </c>
      <c r="I4" s="5">
        <f>IF(Formelhilfe!H3 &gt; 0,J4/Formelhilfe!H3,0)</f>
        <v>674</v>
      </c>
      <c r="J4" s="5">
        <f t="shared" si="0"/>
        <v>674</v>
      </c>
      <c r="K4" s="5">
        <f>VLOOKUP($B$2:$B$13,'7'!$B$2:$D$19,3,FALSE)</f>
        <v>0</v>
      </c>
      <c r="L4" s="5">
        <f>VLOOKUP($B$2:$B$13,'8'!$B$2:$D$19,3,FALSE)</f>
        <v>0</v>
      </c>
      <c r="M4" s="5">
        <f>VLOOKUP($B$2:$B$13,'9'!$B$2:$D$19,3,FALSE)</f>
        <v>0</v>
      </c>
      <c r="N4" s="5">
        <f>VLOOKUP($B$2:$B$13,'10'!$B$2:$D$19,3,FALSE)</f>
        <v>0</v>
      </c>
      <c r="O4" s="5">
        <f>VLOOKUP($B$2:$B$13,'11'!$B$2:$D$19,3,FALSE)</f>
        <v>0</v>
      </c>
      <c r="P4" s="5">
        <f>VLOOKUP($B$2:$B$13,'12'!$B$2:$D$19,3,FALSE)</f>
        <v>0</v>
      </c>
      <c r="Q4" s="5">
        <f>IF(Formelhilfe!O3&gt;0,R4/Formelhilfe!O3,0)</f>
        <v>0</v>
      </c>
      <c r="R4" s="5">
        <f t="shared" si="1"/>
        <v>0</v>
      </c>
      <c r="S4" s="5">
        <f>IF(Formelhilfe!P3&gt;0,T4/Formelhilfe!P3,0)</f>
        <v>674</v>
      </c>
      <c r="T4" s="6">
        <f t="shared" si="2"/>
        <v>674</v>
      </c>
    </row>
    <row r="5" spans="1:20" ht="23.25" customHeight="1" x14ac:dyDescent="0.3">
      <c r="A5" s="12"/>
      <c r="B5" s="106" t="s">
        <v>127</v>
      </c>
      <c r="C5" s="7">
        <f>VLOOKUP($B$2:$B$13,'Wettkampf 1'!$B$2:$D$13,3,FALSE)</f>
        <v>379.3</v>
      </c>
      <c r="D5" s="5">
        <f>VLOOKUP($B$2:$B$13,'2'!$B$2:$D$19,3,FALSE)</f>
        <v>0</v>
      </c>
      <c r="E5" s="5">
        <f>VLOOKUP($B$2:$B$13,'3'!$B$2:$D$19,3,FALSE)</f>
        <v>0</v>
      </c>
      <c r="F5" s="5">
        <f>VLOOKUP($B$2:$B$13,'4'!$B$2:$D$19,3,FALSE)</f>
        <v>0</v>
      </c>
      <c r="G5" s="5">
        <f>VLOOKUP($B$2:$B$13,'5'!$B$2:$D$19,3,FALSE)</f>
        <v>0</v>
      </c>
      <c r="H5" s="5">
        <f>VLOOKUP($B$2:$B$13,'6'!$B$2:$D$19,3,FALSE)</f>
        <v>0</v>
      </c>
      <c r="I5" s="5">
        <f>IF(Formelhilfe!H2 &gt; 0,J5/Formelhilfe!H2,0)</f>
        <v>379.3</v>
      </c>
      <c r="J5" s="5">
        <f t="shared" si="0"/>
        <v>379.3</v>
      </c>
      <c r="K5" s="5">
        <f>VLOOKUP($B$2:$B$13,'7'!$B$2:$D$19,3,FALSE)</f>
        <v>0</v>
      </c>
      <c r="L5" s="5">
        <f>VLOOKUP($B$2:$B$13,'8'!$B$2:$D$19,3,FALSE)</f>
        <v>0</v>
      </c>
      <c r="M5" s="5">
        <f>VLOOKUP($B$2:$B$13,'9'!$B$2:$D$19,3,FALSE)</f>
        <v>0</v>
      </c>
      <c r="N5" s="5">
        <f>VLOOKUP($B$2:$B$13,'10'!$B$2:$D$19,3,FALSE)</f>
        <v>0</v>
      </c>
      <c r="O5" s="5">
        <f>VLOOKUP($B$2:$B$13,'11'!$B$2:$D$19,3,FALSE)</f>
        <v>0</v>
      </c>
      <c r="P5" s="5">
        <f>VLOOKUP($B$2:$B$13,'12'!$B$2:$D$19,3,FALSE)</f>
        <v>0</v>
      </c>
      <c r="Q5" s="5">
        <f>IF(Formelhilfe!O2&gt;0,R5/Formelhilfe!O2,0)</f>
        <v>0</v>
      </c>
      <c r="R5" s="5">
        <f t="shared" si="1"/>
        <v>0</v>
      </c>
      <c r="S5" s="5">
        <f>IF(Formelhilfe!P2&gt;0,T5/Formelhilfe!P2,0)</f>
        <v>379.3</v>
      </c>
      <c r="T5" s="6">
        <f t="shared" si="2"/>
        <v>379.3</v>
      </c>
    </row>
    <row r="6" spans="1:20" ht="23.25" customHeight="1" x14ac:dyDescent="0.3">
      <c r="A6" s="12"/>
      <c r="B6" s="106" t="s">
        <v>126</v>
      </c>
      <c r="C6" s="7">
        <f>VLOOKUP($B$2:$B$13,'Wettkampf 1'!$B$2:$D$13,3,FALSE)</f>
        <v>305</v>
      </c>
      <c r="D6" s="5">
        <f>VLOOKUP($B$2:$B$13,'2'!$B$2:$D$19,3,FALSE)</f>
        <v>0</v>
      </c>
      <c r="E6" s="5">
        <f>VLOOKUP($B$2:$B$13,'3'!$B$2:$D$19,3,FALSE)</f>
        <v>0</v>
      </c>
      <c r="F6" s="5">
        <f>VLOOKUP($B$2:$B$13,'4'!$B$2:$D$19,3,FALSE)</f>
        <v>0</v>
      </c>
      <c r="G6" s="5">
        <f>VLOOKUP($B$2:$B$13,'5'!$B$2:$D$19,3,FALSE)</f>
        <v>0</v>
      </c>
      <c r="H6" s="5">
        <f>VLOOKUP($B$2:$B$13,'6'!$B$2:$D$19,3,FALSE)</f>
        <v>0</v>
      </c>
      <c r="I6" s="5">
        <f>IF(Formelhilfe!H4 &gt; 0,J6/Formelhilfe!H4,0)</f>
        <v>305</v>
      </c>
      <c r="J6" s="5">
        <f t="shared" si="0"/>
        <v>305</v>
      </c>
      <c r="K6" s="5">
        <f>VLOOKUP($B$2:$B$13,'7'!$B$2:$D$19,3,FALSE)</f>
        <v>0</v>
      </c>
      <c r="L6" s="5">
        <f>VLOOKUP($B$2:$B$13,'8'!$B$2:$D$19,3,FALSE)</f>
        <v>0</v>
      </c>
      <c r="M6" s="5">
        <f>VLOOKUP($B$2:$B$13,'9'!$B$2:$D$19,3,FALSE)</f>
        <v>0</v>
      </c>
      <c r="N6" s="5">
        <f>VLOOKUP($B$2:$B$13,'10'!$B$2:$D$19,3,FALSE)</f>
        <v>0</v>
      </c>
      <c r="O6" s="5">
        <f>VLOOKUP($B$2:$B$13,'11'!$B$2:$D$19,3,FALSE)</f>
        <v>0</v>
      </c>
      <c r="P6" s="5">
        <f>VLOOKUP($B$2:$B$13,'12'!$B$2:$D$19,3,FALSE)</f>
        <v>0</v>
      </c>
      <c r="Q6" s="5">
        <f>IF(Formelhilfe!O4&gt;0,R6/Formelhilfe!O4,0)</f>
        <v>0</v>
      </c>
      <c r="R6" s="5">
        <f t="shared" si="1"/>
        <v>0</v>
      </c>
      <c r="S6" s="5">
        <f>IF(Formelhilfe!P4&gt;0,T6/Formelhilfe!P4,0)</f>
        <v>305</v>
      </c>
      <c r="T6" s="6">
        <f t="shared" si="2"/>
        <v>305</v>
      </c>
    </row>
    <row r="7" spans="1:20" ht="23.25" customHeight="1" x14ac:dyDescent="0.3">
      <c r="A7" s="12"/>
      <c r="B7" s="106" t="s">
        <v>124</v>
      </c>
      <c r="C7" s="7">
        <f>VLOOKUP($B$2:$B$13,'Wettkampf 1'!$B$2:$D$13,3,FALSE)</f>
        <v>274.7</v>
      </c>
      <c r="D7" s="5">
        <f>VLOOKUP($B$2:$B$13,'2'!$B$2:$D$19,3,FALSE)</f>
        <v>0</v>
      </c>
      <c r="E7" s="5">
        <f>VLOOKUP($B$2:$B$13,'3'!$B$2:$D$19,3,FALSE)</f>
        <v>0</v>
      </c>
      <c r="F7" s="5">
        <f>VLOOKUP($B$2:$B$13,'4'!$B$2:$D$19,3,FALSE)</f>
        <v>0</v>
      </c>
      <c r="G7" s="5">
        <f>VLOOKUP($B$2:$B$13,'5'!$B$2:$D$19,3,FALSE)</f>
        <v>0</v>
      </c>
      <c r="H7" s="5">
        <f>VLOOKUP($B$2:$B$13,'6'!$B$2:$D$19,3,FALSE)</f>
        <v>0</v>
      </c>
      <c r="I7" s="5">
        <f>IF(Formelhilfe!H6 &gt; 0,J7/Formelhilfe!H6,0)</f>
        <v>274.7</v>
      </c>
      <c r="J7" s="5">
        <f t="shared" si="0"/>
        <v>274.7</v>
      </c>
      <c r="K7" s="5">
        <f>VLOOKUP($B$2:$B$13,'7'!$B$2:$D$19,3,FALSE)</f>
        <v>0</v>
      </c>
      <c r="L7" s="5">
        <f>VLOOKUP($B$2:$B$13,'8'!$B$2:$D$19,3,FALSE)</f>
        <v>0</v>
      </c>
      <c r="M7" s="5">
        <f>VLOOKUP($B$2:$B$13,'9'!$B$2:$D$19,3,FALSE)</f>
        <v>0</v>
      </c>
      <c r="N7" s="5">
        <f>VLOOKUP($B$2:$B$13,'10'!$B$2:$D$19,3,FALSE)</f>
        <v>0</v>
      </c>
      <c r="O7" s="5">
        <f>VLOOKUP($B$2:$B$13,'11'!$B$2:$D$19,3,FALSE)</f>
        <v>0</v>
      </c>
      <c r="P7" s="5">
        <f>VLOOKUP($B$2:$B$13,'12'!$B$2:$D$19,3,FALSE)</f>
        <v>0</v>
      </c>
      <c r="Q7" s="5">
        <f>IF(Formelhilfe!O6&gt;0,R7/Formelhilfe!O6,0)</f>
        <v>0</v>
      </c>
      <c r="R7" s="5">
        <f t="shared" si="1"/>
        <v>0</v>
      </c>
      <c r="S7" s="5">
        <f>IF(Formelhilfe!P6&gt;0,T7/Formelhilfe!P6,0)</f>
        <v>274.7</v>
      </c>
      <c r="T7" s="6">
        <f t="shared" si="2"/>
        <v>274.7</v>
      </c>
    </row>
    <row r="8" spans="1:20" ht="23.25" customHeight="1" x14ac:dyDescent="0.3">
      <c r="A8" s="12"/>
      <c r="B8" s="106" t="s">
        <v>128</v>
      </c>
      <c r="C8" s="7">
        <f>VLOOKUP($B$2:$B$13,'Wettkampf 1'!$B$2:$D$13,3,FALSE)</f>
        <v>200.6</v>
      </c>
      <c r="D8" s="5">
        <f>VLOOKUP($B$2:$B$13,'2'!$B$2:$D$19,3,FALSE)</f>
        <v>0</v>
      </c>
      <c r="E8" s="5">
        <f>VLOOKUP($B$2:$B$13,'3'!$B$2:$D$19,3,FALSE)</f>
        <v>0</v>
      </c>
      <c r="F8" s="5">
        <f>VLOOKUP($B$2:$B$13,'4'!$B$2:$D$19,3,FALSE)</f>
        <v>0</v>
      </c>
      <c r="G8" s="5">
        <f>VLOOKUP($B$2:$B$13,'5'!$B$2:$D$19,3,FALSE)</f>
        <v>0</v>
      </c>
      <c r="H8" s="5">
        <f>VLOOKUP($B$2:$B$13,'6'!$B$2:$D$19,3,FALSE)</f>
        <v>0</v>
      </c>
      <c r="I8" s="5">
        <f>IF(Formelhilfe!H5 &gt; 0,J8/Formelhilfe!H5,0)</f>
        <v>200.6</v>
      </c>
      <c r="J8" s="5">
        <f t="shared" si="0"/>
        <v>200.6</v>
      </c>
      <c r="K8" s="5">
        <f>VLOOKUP($B$2:$B$13,'7'!$B$2:$D$19,3,FALSE)</f>
        <v>0</v>
      </c>
      <c r="L8" s="5">
        <f>VLOOKUP($B$2:$B$13,'8'!$B$2:$D$19,3,FALSE)</f>
        <v>0</v>
      </c>
      <c r="M8" s="5">
        <f>VLOOKUP($B$2:$B$13,'9'!$B$2:$D$19,3,FALSE)</f>
        <v>0</v>
      </c>
      <c r="N8" s="5">
        <f>VLOOKUP($B$2:$B$13,'10'!$B$2:$D$19,3,FALSE)</f>
        <v>0</v>
      </c>
      <c r="O8" s="5">
        <f>VLOOKUP($B$2:$B$13,'11'!$B$2:$D$19,3,FALSE)</f>
        <v>0</v>
      </c>
      <c r="P8" s="5">
        <f>VLOOKUP($B$2:$B$13,'12'!$B$2:$D$19,3,FALSE)</f>
        <v>0</v>
      </c>
      <c r="Q8" s="5">
        <f>IF(Formelhilfe!O5&gt;0,R8/Formelhilfe!O5,0)</f>
        <v>0</v>
      </c>
      <c r="R8" s="5">
        <f t="shared" si="1"/>
        <v>0</v>
      </c>
      <c r="S8" s="5">
        <f>IF(Formelhilfe!P5&gt;0,T8/Formelhilfe!P5,0)</f>
        <v>200.6</v>
      </c>
      <c r="T8" s="6">
        <f t="shared" si="2"/>
        <v>200.6</v>
      </c>
    </row>
    <row r="9" spans="1:20" ht="23.25" customHeight="1" x14ac:dyDescent="0.3">
      <c r="A9" s="12"/>
      <c r="B9" s="106" t="s">
        <v>89</v>
      </c>
      <c r="C9" s="7">
        <f>VLOOKUP($B$2:$B$13,'Wettkampf 1'!$B$2:$D$13,3,FALSE)</f>
        <v>0</v>
      </c>
      <c r="D9" s="5">
        <f>VLOOKUP($B$2:$B$13,'2'!$B$2:$D$19,3,FALSE)</f>
        <v>0</v>
      </c>
      <c r="E9" s="5">
        <f>VLOOKUP($B$2:$B$13,'3'!$B$2:$D$19,3,FALSE)</f>
        <v>0</v>
      </c>
      <c r="F9" s="5">
        <f>VLOOKUP($B$2:$B$13,'4'!$B$2:$D$19,3,FALSE)</f>
        <v>0</v>
      </c>
      <c r="G9" s="5">
        <f>VLOOKUP($B$2:$B$13,'5'!$B$2:$D$19,3,FALSE)</f>
        <v>0</v>
      </c>
      <c r="H9" s="5">
        <f>VLOOKUP($B$2:$B$13,'6'!$B$2:$D$19,3,FALSE)</f>
        <v>0</v>
      </c>
      <c r="I9" s="5">
        <f>IF(Formelhilfe!H8 &gt; 0,J9/Formelhilfe!H8,0)</f>
        <v>0</v>
      </c>
      <c r="J9" s="5">
        <f t="shared" si="0"/>
        <v>0</v>
      </c>
      <c r="K9" s="5">
        <f>VLOOKUP($B$2:$B$13,'7'!$B$2:$D$19,3,FALSE)</f>
        <v>0</v>
      </c>
      <c r="L9" s="5">
        <f>VLOOKUP($B$2:$B$13,'8'!$B$2:$D$19,3,FALSE)</f>
        <v>0</v>
      </c>
      <c r="M9" s="5">
        <f>VLOOKUP($B$2:$B$13,'9'!$B$2:$D$19,3,FALSE)</f>
        <v>0</v>
      </c>
      <c r="N9" s="5">
        <f>VLOOKUP($B$2:$B$13,'10'!$B$2:$D$19,3,FALSE)</f>
        <v>0</v>
      </c>
      <c r="O9" s="5">
        <f>VLOOKUP($B$2:$B$13,'11'!$B$2:$D$19,3,FALSE)</f>
        <v>0</v>
      </c>
      <c r="P9" s="5">
        <f>VLOOKUP($B$2:$B$13,'12'!$B$2:$D$19,3,FALSE)</f>
        <v>0</v>
      </c>
      <c r="Q9" s="5">
        <f>IF(Formelhilfe!O8&gt;0,R9/Formelhilfe!O8,0)</f>
        <v>0</v>
      </c>
      <c r="R9" s="5">
        <f t="shared" si="1"/>
        <v>0</v>
      </c>
      <c r="S9" s="5">
        <f>IF(Formelhilfe!P8&gt;0,T9/Formelhilfe!P8,0)</f>
        <v>0</v>
      </c>
      <c r="T9" s="6">
        <f t="shared" si="2"/>
        <v>0</v>
      </c>
    </row>
    <row r="10" spans="1:20" ht="23.25" customHeight="1" x14ac:dyDescent="0.3">
      <c r="A10" s="12"/>
      <c r="B10" s="106" t="s">
        <v>90</v>
      </c>
      <c r="C10" s="7">
        <f>VLOOKUP($B$2:$B$13,'Wettkampf 1'!$B$2:$D$13,3,FALSE)</f>
        <v>0</v>
      </c>
      <c r="D10" s="5">
        <f>VLOOKUP($B$2:$B$13,'2'!$B$2:$D$19,3,FALSE)</f>
        <v>0</v>
      </c>
      <c r="E10" s="5">
        <f>VLOOKUP($B$2:$B$13,'3'!$B$2:$D$19,3,FALSE)</f>
        <v>0</v>
      </c>
      <c r="F10" s="5">
        <f>VLOOKUP($B$2:$B$13,'4'!$B$2:$D$19,3,FALSE)</f>
        <v>0</v>
      </c>
      <c r="G10" s="5">
        <f>VLOOKUP($B$2:$B$13,'5'!$B$2:$D$19,3,FALSE)</f>
        <v>0</v>
      </c>
      <c r="H10" s="5">
        <f>VLOOKUP($B$2:$B$13,'6'!$B$2:$D$19,3,FALSE)</f>
        <v>0</v>
      </c>
      <c r="I10" s="5">
        <f>IF(Formelhilfe!H9 &gt; 0,J10/Formelhilfe!H9,0)</f>
        <v>0</v>
      </c>
      <c r="J10" s="5">
        <f t="shared" si="0"/>
        <v>0</v>
      </c>
      <c r="K10" s="5">
        <f>VLOOKUP($B$2:$B$13,'7'!$B$2:$D$19,3,FALSE)</f>
        <v>0</v>
      </c>
      <c r="L10" s="5">
        <f>VLOOKUP($B$2:$B$13,'8'!$B$2:$D$19,3,FALSE)</f>
        <v>0</v>
      </c>
      <c r="M10" s="5">
        <f>VLOOKUP($B$2:$B$13,'9'!$B$2:$D$19,3,FALSE)</f>
        <v>0</v>
      </c>
      <c r="N10" s="5">
        <f>VLOOKUP($B$2:$B$13,'10'!$B$2:$D$19,3,FALSE)</f>
        <v>0</v>
      </c>
      <c r="O10" s="5">
        <f>VLOOKUP($B$2:$B$13,'11'!$B$2:$D$19,3,FALSE)</f>
        <v>0</v>
      </c>
      <c r="P10" s="5">
        <f>VLOOKUP($B$2:$B$13,'12'!$B$2:$D$19,3,FALSE)</f>
        <v>0</v>
      </c>
      <c r="Q10" s="5">
        <f>IF(Formelhilfe!O9&gt;0,R10/Formelhilfe!O9,0)</f>
        <v>0</v>
      </c>
      <c r="R10" s="5">
        <f t="shared" si="1"/>
        <v>0</v>
      </c>
      <c r="S10" s="5">
        <f>IF(Formelhilfe!P9&gt;0,T10/Formelhilfe!P9,0)</f>
        <v>0</v>
      </c>
      <c r="T10" s="6">
        <f t="shared" si="2"/>
        <v>0</v>
      </c>
    </row>
    <row r="11" spans="1:20" ht="23.25" customHeight="1" x14ac:dyDescent="0.3">
      <c r="A11" s="12"/>
      <c r="B11" s="106" t="s">
        <v>91</v>
      </c>
      <c r="C11" s="7">
        <f>VLOOKUP($B$2:$B$13,'Wettkampf 1'!$B$2:$D$13,3,FALSE)</f>
        <v>0</v>
      </c>
      <c r="D11" s="5">
        <f>VLOOKUP($B$2:$B$13,'2'!$B$2:$D$19,3,FALSE)</f>
        <v>0</v>
      </c>
      <c r="E11" s="5">
        <f>VLOOKUP($B$2:$B$13,'3'!$B$2:$D$19,3,FALSE)</f>
        <v>0</v>
      </c>
      <c r="F11" s="5">
        <f>VLOOKUP($B$2:$B$13,'4'!$B$2:$D$19,3,FALSE)</f>
        <v>0</v>
      </c>
      <c r="G11" s="5">
        <f>VLOOKUP($B$2:$B$13,'5'!$B$2:$D$19,3,FALSE)</f>
        <v>0</v>
      </c>
      <c r="H11" s="5">
        <f>VLOOKUP($B$2:$B$13,'6'!$B$2:$D$19,3,FALSE)</f>
        <v>0</v>
      </c>
      <c r="I11" s="5">
        <f>IF(Formelhilfe!H10 &gt; 0,J11/Formelhilfe!H10,0)</f>
        <v>0</v>
      </c>
      <c r="J11" s="5">
        <f t="shared" si="0"/>
        <v>0</v>
      </c>
      <c r="K11" s="5">
        <f>VLOOKUP($B$2:$B$13,'7'!$B$2:$D$19,3,FALSE)</f>
        <v>0</v>
      </c>
      <c r="L11" s="5">
        <f>VLOOKUP($B$2:$B$13,'8'!$B$2:$D$19,3,FALSE)</f>
        <v>0</v>
      </c>
      <c r="M11" s="5">
        <f>VLOOKUP($B$2:$B$13,'9'!$B$2:$D$19,3,FALSE)</f>
        <v>0</v>
      </c>
      <c r="N11" s="5">
        <f>VLOOKUP($B$2:$B$13,'10'!$B$2:$D$19,3,FALSE)</f>
        <v>0</v>
      </c>
      <c r="O11" s="5">
        <f>VLOOKUP($B$2:$B$13,'11'!$B$2:$D$19,3,FALSE)</f>
        <v>0</v>
      </c>
      <c r="P11" s="5">
        <f>VLOOKUP($B$2:$B$13,'12'!$B$2:$D$19,3,FALSE)</f>
        <v>0</v>
      </c>
      <c r="Q11" s="5">
        <f>IF(Formelhilfe!O10&gt;0,R11/Formelhilfe!O10,0)</f>
        <v>0</v>
      </c>
      <c r="R11" s="5">
        <f t="shared" si="1"/>
        <v>0</v>
      </c>
      <c r="S11" s="5">
        <f>IF(Formelhilfe!P10&gt;0,T11/Formelhilfe!P10,0)</f>
        <v>0</v>
      </c>
      <c r="T11" s="6">
        <f t="shared" si="2"/>
        <v>0</v>
      </c>
    </row>
    <row r="12" spans="1:20" ht="23.25" customHeight="1" x14ac:dyDescent="0.3">
      <c r="A12" s="12"/>
      <c r="B12" s="106" t="s">
        <v>92</v>
      </c>
      <c r="C12" s="7">
        <f>VLOOKUP($B$2:$B$13,'Wettkampf 1'!$B$2:$D$13,3,FALSE)</f>
        <v>0</v>
      </c>
      <c r="D12" s="5">
        <f>VLOOKUP($B$2:$B$13,'2'!$B$2:$D$19,3,FALSE)</f>
        <v>0</v>
      </c>
      <c r="E12" s="5">
        <f>VLOOKUP($B$2:$B$13,'3'!$B$2:$D$19,3,FALSE)</f>
        <v>0</v>
      </c>
      <c r="F12" s="5">
        <f>VLOOKUP($B$2:$B$13,'4'!$B$2:$D$19,3,FALSE)</f>
        <v>0</v>
      </c>
      <c r="G12" s="5">
        <f>VLOOKUP($B$2:$B$13,'5'!$B$2:$D$19,3,FALSE)</f>
        <v>0</v>
      </c>
      <c r="H12" s="5">
        <f>VLOOKUP($B$2:$B$13,'6'!$B$2:$D$19,3,FALSE)</f>
        <v>0</v>
      </c>
      <c r="I12" s="5">
        <f>IF(Formelhilfe!H11 &gt; 0,J12/Formelhilfe!H11,0)</f>
        <v>0</v>
      </c>
      <c r="J12" s="5">
        <f t="shared" si="0"/>
        <v>0</v>
      </c>
      <c r="K12" s="5">
        <f>VLOOKUP($B$2:$B$13,'7'!$B$2:$D$19,3,FALSE)</f>
        <v>0</v>
      </c>
      <c r="L12" s="5">
        <f>VLOOKUP($B$2:$B$13,'8'!$B$2:$D$19,3,FALSE)</f>
        <v>0</v>
      </c>
      <c r="M12" s="5">
        <f>VLOOKUP($B$2:$B$13,'9'!$B$2:$D$19,3,FALSE)</f>
        <v>0</v>
      </c>
      <c r="N12" s="5">
        <f>VLOOKUP($B$2:$B$13,'10'!$B$2:$D$19,3,FALSE)</f>
        <v>0</v>
      </c>
      <c r="O12" s="5">
        <f>VLOOKUP($B$2:$B$13,'11'!$B$2:$D$19,3,FALSE)</f>
        <v>0</v>
      </c>
      <c r="P12" s="5">
        <f>VLOOKUP($B$2:$B$13,'12'!$B$2:$D$19,3,FALSE)</f>
        <v>0</v>
      </c>
      <c r="Q12" s="5">
        <f>IF(Formelhilfe!O11&gt;0,R12/Formelhilfe!O11,0)</f>
        <v>0</v>
      </c>
      <c r="R12" s="5">
        <f t="shared" si="1"/>
        <v>0</v>
      </c>
      <c r="S12" s="5">
        <f>IF(Formelhilfe!P11&gt;0,T12/Formelhilfe!P11,0)</f>
        <v>0</v>
      </c>
      <c r="T12" s="6">
        <f t="shared" si="2"/>
        <v>0</v>
      </c>
    </row>
    <row r="13" spans="1:20" ht="23.25" customHeight="1" x14ac:dyDescent="0.3">
      <c r="A13" s="12"/>
      <c r="B13" s="106" t="s">
        <v>93</v>
      </c>
      <c r="C13" s="7">
        <f>VLOOKUP($B$2:$B$13,'Wettkampf 1'!$B$2:$D$13,3,FALSE)</f>
        <v>0</v>
      </c>
      <c r="D13" s="5">
        <f>VLOOKUP($B$2:$B$13,'2'!$B$2:$D$19,3,FALSE)</f>
        <v>0</v>
      </c>
      <c r="E13" s="5">
        <f>VLOOKUP($B$2:$B$13,'3'!$B$2:$D$19,3,FALSE)</f>
        <v>0</v>
      </c>
      <c r="F13" s="5">
        <f>VLOOKUP($B$2:$B$13,'4'!$B$2:$D$19,3,FALSE)</f>
        <v>0</v>
      </c>
      <c r="G13" s="5">
        <f>VLOOKUP($B$2:$B$13,'5'!$B$2:$D$19,3,FALSE)</f>
        <v>0</v>
      </c>
      <c r="H13" s="5">
        <f>VLOOKUP($B$2:$B$13,'6'!$B$2:$D$19,3,FALSE)</f>
        <v>0</v>
      </c>
      <c r="I13" s="5">
        <f>IF(Formelhilfe!H13 &gt; 0,J13/Formelhilfe!H13,0)</f>
        <v>0</v>
      </c>
      <c r="J13" s="5">
        <f t="shared" si="0"/>
        <v>0</v>
      </c>
      <c r="K13" s="5">
        <f>VLOOKUP($B$2:$B$13,'7'!$B$2:$D$19,3,FALSE)</f>
        <v>0</v>
      </c>
      <c r="L13" s="5">
        <f>VLOOKUP($B$2:$B$13,'8'!$B$2:$D$19,3,FALSE)</f>
        <v>0</v>
      </c>
      <c r="M13" s="5">
        <f>VLOOKUP($B$2:$B$13,'9'!$B$2:$D$19,3,FALSE)</f>
        <v>0</v>
      </c>
      <c r="N13" s="5">
        <f>VLOOKUP($B$2:$B$13,'10'!$B$2:$D$19,3,FALSE)</f>
        <v>0</v>
      </c>
      <c r="O13" s="5">
        <f>VLOOKUP($B$2:$B$13,'11'!$B$2:$D$19,3,FALSE)</f>
        <v>0</v>
      </c>
      <c r="P13" s="5">
        <f>VLOOKUP($B$2:$B$13,'12'!$B$2:$D$19,3,FALSE)</f>
        <v>0</v>
      </c>
      <c r="Q13" s="5">
        <f>IF(Formelhilfe!O13&gt;0,R13/Formelhilfe!O13,0)</f>
        <v>0</v>
      </c>
      <c r="R13" s="5">
        <f t="shared" si="1"/>
        <v>0</v>
      </c>
      <c r="S13" s="5">
        <f>IF(Formelhilfe!P13&gt;0,T13/Formelhilfe!P13,0)</f>
        <v>0</v>
      </c>
      <c r="T13" s="6">
        <f t="shared" si="2"/>
        <v>0</v>
      </c>
    </row>
    <row r="15" spans="1:20" ht="23.25" customHeight="1" x14ac:dyDescent="0.25">
      <c r="D15" s="1"/>
      <c r="I15"/>
      <c r="N15" s="1"/>
      <c r="S15"/>
    </row>
    <row r="16" spans="1:20" ht="23.25" customHeight="1" x14ac:dyDescent="0.25">
      <c r="D16" s="1"/>
      <c r="I16"/>
      <c r="N16" s="1"/>
      <c r="S16"/>
    </row>
    <row r="17" spans="4:19" ht="23.25" customHeight="1" x14ac:dyDescent="0.25">
      <c r="D17" s="1"/>
      <c r="I17"/>
      <c r="N17" s="1"/>
      <c r="S17"/>
    </row>
    <row r="18" spans="4:19" ht="23.25" customHeight="1" x14ac:dyDescent="0.25">
      <c r="D18" s="1"/>
      <c r="I18"/>
      <c r="N18" s="1"/>
      <c r="S18"/>
    </row>
    <row r="19" spans="4:19" ht="23.25" customHeight="1" x14ac:dyDescent="0.25">
      <c r="D19" s="1"/>
      <c r="I19"/>
      <c r="N19" s="1"/>
      <c r="S19"/>
    </row>
    <row r="20" spans="4:19" ht="23.25" customHeight="1" x14ac:dyDescent="0.25">
      <c r="D20" s="1"/>
      <c r="I20"/>
      <c r="N20" s="1"/>
      <c r="S20"/>
    </row>
    <row r="21" spans="4:19" ht="23.25" customHeight="1" x14ac:dyDescent="0.25">
      <c r="D21" s="1"/>
      <c r="I21"/>
      <c r="N21" s="1"/>
      <c r="S21"/>
    </row>
    <row r="22" spans="4:19" ht="23.25" customHeight="1" x14ac:dyDescent="0.25">
      <c r="D22" s="1"/>
      <c r="I22"/>
      <c r="N22" s="1"/>
      <c r="S22"/>
    </row>
    <row r="23" spans="4:19" ht="23.25" customHeight="1" x14ac:dyDescent="0.25">
      <c r="D23" s="1"/>
      <c r="I23"/>
      <c r="N23" s="1"/>
      <c r="S23"/>
    </row>
    <row r="24" spans="4:19" ht="23.25" customHeight="1" x14ac:dyDescent="0.25">
      <c r="D24" s="1"/>
      <c r="I24"/>
      <c r="N24" s="1"/>
      <c r="S24"/>
    </row>
    <row r="25" spans="4:19" ht="23.25" customHeight="1" x14ac:dyDescent="0.25">
      <c r="D25" s="1"/>
      <c r="I25"/>
      <c r="N25" s="1"/>
      <c r="S25"/>
    </row>
    <row r="26" spans="4:19" ht="23.25" customHeight="1" x14ac:dyDescent="0.25">
      <c r="D26" s="1"/>
      <c r="I26"/>
      <c r="N26" s="1"/>
      <c r="S26"/>
    </row>
    <row r="27" spans="4:19" ht="23.25" customHeight="1" x14ac:dyDescent="0.25">
      <c r="D27" s="1"/>
      <c r="I27"/>
      <c r="N27" s="1"/>
      <c r="S27"/>
    </row>
    <row r="28" spans="4:19" ht="23.25" customHeight="1" x14ac:dyDescent="0.25">
      <c r="D28" s="1"/>
      <c r="I28"/>
      <c r="N28" s="1"/>
      <c r="S28"/>
    </row>
    <row r="29" spans="4:19" ht="23.25" customHeight="1" x14ac:dyDescent="0.25">
      <c r="D29" s="1"/>
      <c r="I29"/>
      <c r="N29" s="1"/>
      <c r="S29"/>
    </row>
    <row r="30" spans="4:19" ht="23.25" customHeight="1" x14ac:dyDescent="0.25">
      <c r="D30" s="1"/>
      <c r="I30"/>
      <c r="N30" s="1"/>
      <c r="S30"/>
    </row>
  </sheetData>
  <sheetProtection selectLockedCells="1" sort="0" autoFilter="0" selectUnlockedCells="1"/>
  <protectedRanges>
    <protectedRange sqref="B2:B13" name="Bereich1"/>
  </protectedRanges>
  <autoFilter ref="A1:T1" xr:uid="{00000000-0009-0000-0000-000011000000}">
    <sortState xmlns:xlrd2="http://schemas.microsoft.com/office/spreadsheetml/2017/richdata2" ref="A2:T13">
      <sortCondition descending="1" ref="T1"/>
    </sortState>
  </autoFilter>
  <pageMargins left="0.70866141732283472" right="0.70866141732283472" top="0.19685039370078741" bottom="0.19685039370078741" header="0.19685039370078741" footer="0.11811023622047245"/>
  <pageSetup paperSize="9" scale="3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pageSetUpPr fitToPage="1"/>
  </sheetPr>
  <dimension ref="A1:AP77"/>
  <sheetViews>
    <sheetView workbookViewId="0">
      <selection activeCell="B2" sqref="B2:B13"/>
    </sheetView>
  </sheetViews>
  <sheetFormatPr baseColWidth="10" defaultColWidth="22" defaultRowHeight="15" customHeight="1" x14ac:dyDescent="0.25"/>
  <cols>
    <col min="1" max="1" width="3.28515625" style="66" bestFit="1" customWidth="1"/>
    <col min="2" max="2" width="20.5703125" style="66" customWidth="1"/>
    <col min="3" max="3" width="16.85546875" style="66" customWidth="1"/>
    <col min="4" max="4" width="16.140625" style="91" customWidth="1"/>
    <col min="5" max="5" width="10" style="66" customWidth="1"/>
    <col min="6" max="31" width="10" style="66" hidden="1" customWidth="1"/>
    <col min="32" max="32" width="10" style="66" customWidth="1"/>
    <col min="33" max="33" width="14.140625" style="66" bestFit="1" customWidth="1"/>
    <col min="34" max="34" width="5.5703125" style="66" customWidth="1"/>
    <col min="35" max="38" width="10.140625" style="66" customWidth="1"/>
    <col min="39" max="39" width="0" style="66" hidden="1" customWidth="1"/>
    <col min="40" max="40" width="22" style="66" hidden="1" customWidth="1"/>
    <col min="41" max="41" width="22" style="97" hidden="1" customWidth="1"/>
    <col min="42" max="42" width="22.140625" style="73" customWidth="1"/>
    <col min="43" max="43" width="19.140625" style="66" bestFit="1" customWidth="1"/>
    <col min="44" max="16384" width="22" style="66"/>
  </cols>
  <sheetData>
    <row r="1" spans="1:41" ht="15" customHeight="1" x14ac:dyDescent="0.25">
      <c r="A1" s="90"/>
      <c r="B1" s="90" t="s">
        <v>47</v>
      </c>
      <c r="C1" s="96"/>
      <c r="D1" s="72" t="s">
        <v>8</v>
      </c>
      <c r="AJ1" s="104" t="s">
        <v>46</v>
      </c>
      <c r="AK1" s="165" t="str">
        <f>Übersicht!D4</f>
        <v>Lorup</v>
      </c>
      <c r="AL1" s="165"/>
    </row>
    <row r="2" spans="1:41" ht="15" customHeight="1" x14ac:dyDescent="0.25">
      <c r="A2" s="90">
        <v>1</v>
      </c>
      <c r="B2" s="106" t="s">
        <v>128</v>
      </c>
      <c r="D2" s="100">
        <f>G76</f>
        <v>200.6</v>
      </c>
      <c r="E2" s="105" t="str">
        <f>IF(H76&gt;4,"Es sind zu viele Schützen in Wertung!"," ")</f>
        <v xml:space="preserve"> </v>
      </c>
      <c r="AJ2" s="104" t="s">
        <v>31</v>
      </c>
      <c r="AK2" s="166" t="str">
        <f>Übersicht!D3</f>
        <v>07.09.</v>
      </c>
      <c r="AL2" s="165"/>
    </row>
    <row r="3" spans="1:41" ht="15" customHeight="1" x14ac:dyDescent="0.25">
      <c r="A3" s="90">
        <v>2</v>
      </c>
      <c r="B3" s="106" t="s">
        <v>133</v>
      </c>
      <c r="D3" s="100">
        <f>I76</f>
        <v>1059.8000000000002</v>
      </c>
      <c r="E3" s="105" t="str">
        <f>IF(J76&gt;4,"Es sind zu viele Schützen in Wertung!"," ")</f>
        <v xml:space="preserve"> </v>
      </c>
    </row>
    <row r="4" spans="1:41" ht="15" customHeight="1" x14ac:dyDescent="0.25">
      <c r="A4" s="90">
        <v>3</v>
      </c>
      <c r="B4" s="106" t="s">
        <v>141</v>
      </c>
      <c r="D4" s="100">
        <f>K76</f>
        <v>674</v>
      </c>
      <c r="E4" s="105" t="str">
        <f>IF(L76&gt;4,"Es sind zu viele Schützen in Wertung!"," ")</f>
        <v xml:space="preserve"> </v>
      </c>
      <c r="AI4" s="98"/>
      <c r="AL4" s="102" t="s">
        <v>43</v>
      </c>
    </row>
    <row r="5" spans="1:41" ht="15" customHeight="1" x14ac:dyDescent="0.25">
      <c r="A5" s="90">
        <v>4</v>
      </c>
      <c r="B5" s="106" t="s">
        <v>125</v>
      </c>
      <c r="D5" s="100">
        <f>M76</f>
        <v>955.5</v>
      </c>
      <c r="E5" s="105" t="str">
        <f>IF(N76&gt;4,"Es sind zu viele Schützen in Wertung!"," ")</f>
        <v xml:space="preserve"> </v>
      </c>
      <c r="AI5" s="99"/>
      <c r="AJ5" s="102" t="s">
        <v>45</v>
      </c>
      <c r="AK5" s="163" t="s">
        <v>152</v>
      </c>
      <c r="AL5" s="164"/>
      <c r="AM5" s="99"/>
    </row>
    <row r="6" spans="1:41" ht="15" customHeight="1" x14ac:dyDescent="0.25">
      <c r="A6" s="90">
        <v>5</v>
      </c>
      <c r="B6" s="106" t="s">
        <v>127</v>
      </c>
      <c r="D6" s="100">
        <f>O76</f>
        <v>379.3</v>
      </c>
      <c r="E6" s="105" t="str">
        <f>IF(P76&gt;4,"Es sind zu viele Schützen in Wertung!"," ")</f>
        <v xml:space="preserve"> </v>
      </c>
      <c r="AI6" s="99"/>
      <c r="AJ6" s="102" t="s">
        <v>44</v>
      </c>
      <c r="AK6" s="163"/>
      <c r="AL6" s="164"/>
      <c r="AM6" s="99"/>
    </row>
    <row r="7" spans="1:41" ht="15" customHeight="1" x14ac:dyDescent="0.25">
      <c r="A7" s="90">
        <v>6</v>
      </c>
      <c r="B7" s="106" t="s">
        <v>124</v>
      </c>
      <c r="D7" s="100">
        <f>Q76</f>
        <v>274.7</v>
      </c>
      <c r="E7" s="105" t="str">
        <f>IF(R76&gt;4,"Es sind zu viele Schützen in Wertung!"," ")</f>
        <v xml:space="preserve"> </v>
      </c>
      <c r="AI7" s="99"/>
      <c r="AJ7" s="104" t="s">
        <v>51</v>
      </c>
      <c r="AK7" s="163" t="s">
        <v>153</v>
      </c>
      <c r="AL7" s="164"/>
      <c r="AM7" s="99"/>
    </row>
    <row r="8" spans="1:41" ht="15" customHeight="1" x14ac:dyDescent="0.25">
      <c r="A8" s="90">
        <v>7</v>
      </c>
      <c r="B8" s="106" t="s">
        <v>126</v>
      </c>
      <c r="D8" s="100">
        <f>S76</f>
        <v>305</v>
      </c>
      <c r="E8" s="105" t="str">
        <f>IF(T76&gt;4,"Es sind zu viele Schützen in Wertung!"," ")</f>
        <v xml:space="preserve"> </v>
      </c>
      <c r="AI8" s="99"/>
      <c r="AJ8" s="104"/>
      <c r="AK8" s="144"/>
      <c r="AL8" s="144"/>
      <c r="AM8" s="99"/>
    </row>
    <row r="9" spans="1:41" ht="15" customHeight="1" x14ac:dyDescent="0.25">
      <c r="A9" s="90">
        <v>8</v>
      </c>
      <c r="B9" s="106" t="s">
        <v>89</v>
      </c>
      <c r="D9" s="100">
        <f>U76</f>
        <v>0</v>
      </c>
      <c r="E9" s="105" t="str">
        <f>IF(V76&gt;4,"Es sind zu viele Schützen in Wertung!"," ")</f>
        <v>Es sind zu viele Schützen in Wertung!</v>
      </c>
      <c r="AI9" s="99"/>
      <c r="AJ9" s="104"/>
      <c r="AK9" s="144"/>
      <c r="AL9" s="144"/>
      <c r="AM9" s="99"/>
    </row>
    <row r="10" spans="1:41" ht="15" customHeight="1" x14ac:dyDescent="0.25">
      <c r="A10" s="90">
        <v>9</v>
      </c>
      <c r="B10" s="106" t="s">
        <v>90</v>
      </c>
      <c r="D10" s="100">
        <f>W76</f>
        <v>0</v>
      </c>
      <c r="E10" s="105" t="str">
        <f>IF(X76&gt;4,"Es sind zu viele Schützen in Wertung!"," ")</f>
        <v>Es sind zu viele Schützen in Wertung!</v>
      </c>
      <c r="AI10" s="99"/>
      <c r="AJ10" s="104"/>
      <c r="AK10" s="144"/>
      <c r="AL10" s="144"/>
      <c r="AM10" s="99"/>
    </row>
    <row r="11" spans="1:41" ht="15" customHeight="1" x14ac:dyDescent="0.25">
      <c r="A11" s="90">
        <v>10</v>
      </c>
      <c r="B11" s="106" t="s">
        <v>91</v>
      </c>
      <c r="D11" s="100">
        <f>Y76</f>
        <v>0</v>
      </c>
      <c r="E11" s="105" t="str">
        <f>IF(Z76&gt;4,"Es sind zu viele Schützen in Wertung!"," ")</f>
        <v>Es sind zu viele Schützen in Wertung!</v>
      </c>
      <c r="AI11" s="99"/>
      <c r="AJ11" s="104"/>
      <c r="AK11" s="144"/>
      <c r="AL11" s="144"/>
      <c r="AM11" s="99"/>
    </row>
    <row r="12" spans="1:41" ht="15" customHeight="1" x14ac:dyDescent="0.25">
      <c r="A12" s="90">
        <v>11</v>
      </c>
      <c r="B12" s="106" t="s">
        <v>92</v>
      </c>
      <c r="D12" s="100">
        <f>AA76</f>
        <v>0</v>
      </c>
      <c r="E12" s="105" t="str">
        <f>IF(AB76&gt;4,"Es sind zu viele Schützen in Wertung!"," ")</f>
        <v>Es sind zu viele Schützen in Wertung!</v>
      </c>
      <c r="AI12" s="99"/>
      <c r="AJ12" s="104"/>
      <c r="AK12" s="144"/>
      <c r="AL12" s="144"/>
      <c r="AM12" s="99"/>
    </row>
    <row r="13" spans="1:41" ht="15" customHeight="1" x14ac:dyDescent="0.25">
      <c r="A13" s="90">
        <v>12</v>
      </c>
      <c r="B13" s="106" t="s">
        <v>93</v>
      </c>
      <c r="D13" s="100">
        <f>AC76</f>
        <v>0</v>
      </c>
      <c r="E13" s="105" t="str">
        <f>IF(AD76&gt;4,"Es sind zu viele Schützen in Wertung!"," ")</f>
        <v>Es sind zu viele Schützen in Wertung!</v>
      </c>
      <c r="AI13" s="99"/>
      <c r="AJ13" s="104"/>
      <c r="AK13" s="144"/>
      <c r="AL13" s="144"/>
      <c r="AM13" s="99"/>
    </row>
    <row r="14" spans="1:41" ht="15" customHeight="1" x14ac:dyDescent="0.25">
      <c r="AI14" s="99"/>
      <c r="AJ14" s="99"/>
      <c r="AK14" s="99"/>
      <c r="AL14" s="99"/>
      <c r="AM14" s="99"/>
    </row>
    <row r="15" spans="1:41" ht="59.25" customHeight="1" x14ac:dyDescent="0.25">
      <c r="A15" s="90"/>
      <c r="B15" s="77" t="s">
        <v>7</v>
      </c>
      <c r="C15" s="77" t="s">
        <v>41</v>
      </c>
      <c r="D15" s="78" t="s">
        <v>8</v>
      </c>
      <c r="E15" s="77" t="s">
        <v>33</v>
      </c>
      <c r="F15" s="80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80" t="s">
        <v>94</v>
      </c>
      <c r="T15" s="80"/>
      <c r="U15" s="80" t="s">
        <v>95</v>
      </c>
      <c r="V15" s="80"/>
      <c r="W15" s="80" t="s">
        <v>96</v>
      </c>
      <c r="X15" s="80"/>
      <c r="Y15" s="80" t="s">
        <v>97</v>
      </c>
      <c r="Z15" s="80"/>
      <c r="AA15" s="80" t="s">
        <v>98</v>
      </c>
      <c r="AB15" s="80"/>
      <c r="AC15" s="80" t="s">
        <v>99</v>
      </c>
      <c r="AD15" s="80"/>
      <c r="AE15" s="80"/>
      <c r="AF15" s="80"/>
      <c r="AG15" s="77" t="s">
        <v>48</v>
      </c>
      <c r="AH15" s="80"/>
      <c r="AI15" s="160" t="s">
        <v>32</v>
      </c>
      <c r="AJ15" s="161"/>
      <c r="AK15" s="161"/>
      <c r="AL15" s="162"/>
    </row>
    <row r="16" spans="1:41" ht="12.95" customHeight="1" x14ac:dyDescent="0.25">
      <c r="A16" s="90">
        <v>1</v>
      </c>
      <c r="B16" s="106" t="s">
        <v>137</v>
      </c>
      <c r="C16" s="92" t="str">
        <f>B2</f>
        <v>Esterwegen</v>
      </c>
      <c r="D16" s="92">
        <v>200.6</v>
      </c>
      <c r="E16" s="50"/>
      <c r="F16" s="66">
        <f>IF(E16="x","0",D16)</f>
        <v>200.6</v>
      </c>
      <c r="G16" s="66">
        <f t="shared" ref="G16:G51" si="0">IF(C16=$B$2,F16,0)</f>
        <v>200.6</v>
      </c>
      <c r="H16" s="66">
        <f>(IF(AND($E16="",$C16=$B$2),1,0))</f>
        <v>1</v>
      </c>
      <c r="I16" s="66">
        <f t="shared" ref="I16:I51" si="1">IF($C16=$B$3,F16,0)</f>
        <v>0</v>
      </c>
      <c r="J16" s="66">
        <f>(IF(AND($E16="",$C16=$B$3),1,0))</f>
        <v>0</v>
      </c>
      <c r="K16" s="66">
        <f t="shared" ref="K16:K51" si="2">IF($C16=$B$4,F16,0)</f>
        <v>0</v>
      </c>
      <c r="L16" s="66">
        <f>(IF(AND($E16="",$C16=$B$4),1,0))</f>
        <v>0</v>
      </c>
      <c r="M16" s="66">
        <f t="shared" ref="M16:M51" si="3">IF($C16=$B$5,F16,0)</f>
        <v>0</v>
      </c>
      <c r="N16" s="66">
        <f>(IF(AND($E16="",$C16=$B$5),1,0))</f>
        <v>0</v>
      </c>
      <c r="O16" s="66">
        <f t="shared" ref="O16:O51" si="4">IF($C16=$B$6,F16,0)</f>
        <v>0</v>
      </c>
      <c r="P16" s="66">
        <f>(IF(AND($E16="",$C16=$B$6),1,0))</f>
        <v>0</v>
      </c>
      <c r="Q16" s="66">
        <f t="shared" ref="Q16:Q51" si="5">IF($C16=$B$7,F16,0)</f>
        <v>0</v>
      </c>
      <c r="R16" s="66">
        <f>(IF(AND($E16="",$C16=$B$7),1,0))</f>
        <v>0</v>
      </c>
      <c r="S16" s="66">
        <f>IF($C16=$B$8,F16,0)</f>
        <v>0</v>
      </c>
      <c r="T16" s="66">
        <f>(IF(AND($E16="",$C16=$B$8),1,0))</f>
        <v>0</v>
      </c>
      <c r="U16" s="66">
        <f>IF($C16=$B$9,F16,0)</f>
        <v>0</v>
      </c>
      <c r="V16" s="66">
        <f>(IF(AND($E16="",$C16=$B$9),1,0))</f>
        <v>0</v>
      </c>
      <c r="W16" s="66">
        <f>IF($C16=$B$10,F16,0)</f>
        <v>0</v>
      </c>
      <c r="X16" s="66">
        <f>(IF(AND($E16="",$C16=$B$10),1,0))</f>
        <v>0</v>
      </c>
      <c r="Y16" s="66">
        <f>IF($C16=$B$11,F16,0)</f>
        <v>0</v>
      </c>
      <c r="Z16" s="66">
        <f>(IF(AND($E16="",$C16=$B$11),1,0))</f>
        <v>0</v>
      </c>
      <c r="AA16" s="66">
        <f>IF($C16=$B$12,F16,0)</f>
        <v>0</v>
      </c>
      <c r="AB16" s="66">
        <f>(IF(AND($E16="",$C16=$B$12),1,0))</f>
        <v>0</v>
      </c>
      <c r="AC16" s="66">
        <f>IF($C16=$B$13,F16,0)</f>
        <v>0</v>
      </c>
      <c r="AD16" s="66">
        <f>(IF(AND($E16="",$C16=$B$13),1,0))</f>
        <v>0</v>
      </c>
      <c r="AG16" s="113"/>
      <c r="AI16" s="93"/>
      <c r="AJ16" s="93"/>
      <c r="AK16" s="93"/>
      <c r="AL16" s="94">
        <f>SUM(AI16:AK16)</f>
        <v>0</v>
      </c>
      <c r="AM16" s="66">
        <f>IF(AL16=D16,1,0)</f>
        <v>0</v>
      </c>
      <c r="AN16" s="66">
        <f>IF(AL16=0,0,1)</f>
        <v>0</v>
      </c>
      <c r="AO16" s="97" t="str">
        <f>IF(AM16+AN16=2,"Korrekt","")</f>
        <v/>
      </c>
    </row>
    <row r="17" spans="1:41" ht="12.95" customHeight="1" x14ac:dyDescent="0.25">
      <c r="A17" s="90">
        <v>2</v>
      </c>
      <c r="B17" s="106" t="s">
        <v>138</v>
      </c>
      <c r="C17" s="92" t="str">
        <f>B2</f>
        <v>Esterwegen</v>
      </c>
      <c r="D17" s="92"/>
      <c r="E17" s="50"/>
      <c r="F17" s="66">
        <f t="shared" ref="F17:F75" si="6">IF(E17="x","0",D17)</f>
        <v>0</v>
      </c>
      <c r="G17" s="66">
        <f t="shared" si="0"/>
        <v>0</v>
      </c>
      <c r="H17" s="66">
        <f t="shared" ref="H17:H75" si="7">(IF(AND($E17="",$C17=$B$2),1,0))</f>
        <v>1</v>
      </c>
      <c r="I17" s="66">
        <f t="shared" si="1"/>
        <v>0</v>
      </c>
      <c r="J17" s="66">
        <f t="shared" ref="J17:J75" si="8">(IF(AND($E17="",$C17=$B$3),1,0))</f>
        <v>0</v>
      </c>
      <c r="K17" s="66">
        <f t="shared" si="2"/>
        <v>0</v>
      </c>
      <c r="L17" s="66">
        <f t="shared" ref="L17:L75" si="9">(IF(AND($E17="",$C17=$B$4),1,0))</f>
        <v>0</v>
      </c>
      <c r="M17" s="66">
        <f t="shared" si="3"/>
        <v>0</v>
      </c>
      <c r="N17" s="66">
        <f t="shared" ref="N17:N75" si="10">(IF(AND($E17="",$C17=$B$5),1,0))</f>
        <v>0</v>
      </c>
      <c r="O17" s="66">
        <f t="shared" si="4"/>
        <v>0</v>
      </c>
      <c r="P17" s="66">
        <f t="shared" ref="P17:P75" si="11">(IF(AND($E17="",$C17=$B$6),1,0))</f>
        <v>0</v>
      </c>
      <c r="Q17" s="66">
        <f t="shared" si="5"/>
        <v>0</v>
      </c>
      <c r="R17" s="66">
        <f t="shared" ref="R17:R75" si="12">(IF(AND($E17="",$C17=$B$7),1,0))</f>
        <v>0</v>
      </c>
      <c r="S17" s="66">
        <f t="shared" ref="S17:S51" si="13">IF($C17=$B$8,F17,0)</f>
        <v>0</v>
      </c>
      <c r="T17" s="66">
        <f t="shared" ref="T17:T75" si="14">(IF(AND($E17="",$C17=$B$8),1,0))</f>
        <v>0</v>
      </c>
      <c r="U17" s="66">
        <f t="shared" ref="U17:U51" si="15">IF($C17=$B$9,F17,0)</f>
        <v>0</v>
      </c>
      <c r="V17" s="66">
        <f t="shared" ref="V17:V75" si="16">(IF(AND($E17="",$C17=$B$9),1,0))</f>
        <v>0</v>
      </c>
      <c r="W17" s="66">
        <f t="shared" ref="W17:W51" si="17">IF($C17=$B$10,F17,0)</f>
        <v>0</v>
      </c>
      <c r="X17" s="66">
        <f t="shared" ref="X17:X75" si="18">(IF(AND($E17="",$C17=$B$10),1,0))</f>
        <v>0</v>
      </c>
      <c r="Y17" s="66">
        <f t="shared" ref="Y17:Y51" si="19">IF($C17=$B$11,F17,0)</f>
        <v>0</v>
      </c>
      <c r="Z17" s="66">
        <f t="shared" ref="Z17:Z75" si="20">(IF(AND($E17="",$C17=$B$11),1,0))</f>
        <v>0</v>
      </c>
      <c r="AA17" s="66">
        <f t="shared" ref="AA17:AA51" si="21">IF($C17=$B$12,F17,0)</f>
        <v>0</v>
      </c>
      <c r="AB17" s="66">
        <f t="shared" ref="AB17:AB75" si="22">(IF(AND($E17="",$C17=$B$12),1,0))</f>
        <v>0</v>
      </c>
      <c r="AC17" s="66">
        <f t="shared" ref="AC17:AC51" si="23">IF($C17=$B$13,F17,0)</f>
        <v>0</v>
      </c>
      <c r="AD17" s="66">
        <f t="shared" ref="AD17:AD75" si="24">(IF(AND($E17="",$C17=$B$13),1,0))</f>
        <v>0</v>
      </c>
      <c r="AG17" s="113"/>
      <c r="AI17" s="95"/>
      <c r="AJ17" s="95"/>
      <c r="AK17" s="95"/>
      <c r="AL17" s="94">
        <f t="shared" ref="AL17:AL75" si="25">SUM(AI17:AK17)</f>
        <v>0</v>
      </c>
      <c r="AM17" s="66">
        <f t="shared" ref="AM17:AM45" si="26">IF(AL17=D17,1,0)</f>
        <v>1</v>
      </c>
      <c r="AN17" s="66">
        <f t="shared" ref="AN17:AN45" si="27">IF(AL17=0,0,1)</f>
        <v>0</v>
      </c>
      <c r="AO17" s="97" t="str">
        <f t="shared" ref="AO17:AO45" si="28">IF(AM17+AN17=2,"Korrekt","")</f>
        <v/>
      </c>
    </row>
    <row r="18" spans="1:41" ht="12.95" customHeight="1" x14ac:dyDescent="0.25">
      <c r="A18" s="90">
        <v>3</v>
      </c>
      <c r="B18" s="106" t="s">
        <v>139</v>
      </c>
      <c r="C18" s="92" t="str">
        <f>B2</f>
        <v>Esterwegen</v>
      </c>
      <c r="D18" s="92"/>
      <c r="E18" s="50"/>
      <c r="F18" s="66">
        <f t="shared" si="6"/>
        <v>0</v>
      </c>
      <c r="G18" s="66">
        <f t="shared" si="0"/>
        <v>0</v>
      </c>
      <c r="H18" s="66">
        <f t="shared" si="7"/>
        <v>1</v>
      </c>
      <c r="I18" s="66">
        <f t="shared" si="1"/>
        <v>0</v>
      </c>
      <c r="J18" s="66">
        <f t="shared" si="8"/>
        <v>0</v>
      </c>
      <c r="K18" s="66">
        <f t="shared" si="2"/>
        <v>0</v>
      </c>
      <c r="L18" s="66">
        <f t="shared" si="9"/>
        <v>0</v>
      </c>
      <c r="M18" s="66">
        <f t="shared" si="3"/>
        <v>0</v>
      </c>
      <c r="N18" s="66">
        <f t="shared" si="10"/>
        <v>0</v>
      </c>
      <c r="O18" s="66">
        <f t="shared" si="4"/>
        <v>0</v>
      </c>
      <c r="P18" s="66">
        <f t="shared" si="11"/>
        <v>0</v>
      </c>
      <c r="Q18" s="66">
        <f t="shared" si="5"/>
        <v>0</v>
      </c>
      <c r="R18" s="66">
        <f t="shared" si="12"/>
        <v>0</v>
      </c>
      <c r="S18" s="66">
        <f t="shared" si="13"/>
        <v>0</v>
      </c>
      <c r="T18" s="66">
        <f t="shared" si="14"/>
        <v>0</v>
      </c>
      <c r="U18" s="66">
        <f t="shared" si="15"/>
        <v>0</v>
      </c>
      <c r="V18" s="66">
        <f t="shared" si="16"/>
        <v>0</v>
      </c>
      <c r="W18" s="66">
        <f t="shared" si="17"/>
        <v>0</v>
      </c>
      <c r="X18" s="66">
        <f t="shared" si="18"/>
        <v>0</v>
      </c>
      <c r="Y18" s="66">
        <f t="shared" si="19"/>
        <v>0</v>
      </c>
      <c r="Z18" s="66">
        <f t="shared" si="20"/>
        <v>0</v>
      </c>
      <c r="AA18" s="66">
        <f t="shared" si="21"/>
        <v>0</v>
      </c>
      <c r="AB18" s="66">
        <f t="shared" si="22"/>
        <v>0</v>
      </c>
      <c r="AC18" s="66">
        <f t="shared" si="23"/>
        <v>0</v>
      </c>
      <c r="AD18" s="66">
        <f t="shared" si="24"/>
        <v>0</v>
      </c>
      <c r="AG18" s="113"/>
      <c r="AI18" s="95"/>
      <c r="AJ18" s="95"/>
      <c r="AK18" s="95"/>
      <c r="AL18" s="94">
        <f t="shared" si="25"/>
        <v>0</v>
      </c>
      <c r="AM18" s="66">
        <f t="shared" si="26"/>
        <v>1</v>
      </c>
      <c r="AN18" s="66">
        <f t="shared" si="27"/>
        <v>0</v>
      </c>
      <c r="AO18" s="97" t="str">
        <f t="shared" si="28"/>
        <v/>
      </c>
    </row>
    <row r="19" spans="1:41" ht="12.95" customHeight="1" x14ac:dyDescent="0.25">
      <c r="A19" s="90">
        <v>4</v>
      </c>
      <c r="B19" s="106" t="s">
        <v>140</v>
      </c>
      <c r="C19" s="92" t="str">
        <f>B2</f>
        <v>Esterwegen</v>
      </c>
      <c r="D19" s="92"/>
      <c r="E19" s="50"/>
      <c r="F19" s="66">
        <f t="shared" si="6"/>
        <v>0</v>
      </c>
      <c r="G19" s="66">
        <f t="shared" si="0"/>
        <v>0</v>
      </c>
      <c r="H19" s="66">
        <f t="shared" si="7"/>
        <v>1</v>
      </c>
      <c r="I19" s="66">
        <f t="shared" si="1"/>
        <v>0</v>
      </c>
      <c r="J19" s="66">
        <f t="shared" si="8"/>
        <v>0</v>
      </c>
      <c r="K19" s="66">
        <f t="shared" si="2"/>
        <v>0</v>
      </c>
      <c r="L19" s="66">
        <f t="shared" si="9"/>
        <v>0</v>
      </c>
      <c r="M19" s="66">
        <f t="shared" si="3"/>
        <v>0</v>
      </c>
      <c r="N19" s="66">
        <f t="shared" si="10"/>
        <v>0</v>
      </c>
      <c r="O19" s="66">
        <f t="shared" si="4"/>
        <v>0</v>
      </c>
      <c r="P19" s="66">
        <f t="shared" si="11"/>
        <v>0</v>
      </c>
      <c r="Q19" s="66">
        <f t="shared" si="5"/>
        <v>0</v>
      </c>
      <c r="R19" s="66">
        <f t="shared" si="12"/>
        <v>0</v>
      </c>
      <c r="S19" s="66">
        <f t="shared" si="13"/>
        <v>0</v>
      </c>
      <c r="T19" s="66">
        <f t="shared" si="14"/>
        <v>0</v>
      </c>
      <c r="U19" s="66">
        <f t="shared" si="15"/>
        <v>0</v>
      </c>
      <c r="V19" s="66">
        <f t="shared" si="16"/>
        <v>0</v>
      </c>
      <c r="W19" s="66">
        <f t="shared" si="17"/>
        <v>0</v>
      </c>
      <c r="X19" s="66">
        <f t="shared" si="18"/>
        <v>0</v>
      </c>
      <c r="Y19" s="66">
        <f t="shared" si="19"/>
        <v>0</v>
      </c>
      <c r="Z19" s="66">
        <f t="shared" si="20"/>
        <v>0</v>
      </c>
      <c r="AA19" s="66">
        <f t="shared" si="21"/>
        <v>0</v>
      </c>
      <c r="AB19" s="66">
        <f t="shared" si="22"/>
        <v>0</v>
      </c>
      <c r="AC19" s="66">
        <f t="shared" si="23"/>
        <v>0</v>
      </c>
      <c r="AD19" s="66">
        <f t="shared" si="24"/>
        <v>0</v>
      </c>
      <c r="AG19" s="113"/>
      <c r="AI19" s="95"/>
      <c r="AJ19" s="95"/>
      <c r="AK19" s="95"/>
      <c r="AL19" s="94">
        <f t="shared" si="25"/>
        <v>0</v>
      </c>
      <c r="AM19" s="66">
        <f t="shared" si="26"/>
        <v>1</v>
      </c>
      <c r="AN19" s="66">
        <f t="shared" si="27"/>
        <v>0</v>
      </c>
      <c r="AO19" s="97" t="str">
        <f t="shared" si="28"/>
        <v/>
      </c>
    </row>
    <row r="20" spans="1:41" ht="12.95" customHeight="1" x14ac:dyDescent="0.25">
      <c r="A20" s="90">
        <v>5</v>
      </c>
      <c r="B20" s="106" t="s">
        <v>49</v>
      </c>
      <c r="C20" s="92" t="str">
        <f>B2</f>
        <v>Esterwegen</v>
      </c>
      <c r="D20" s="92"/>
      <c r="E20" s="50" t="s">
        <v>132</v>
      </c>
      <c r="F20" s="66" t="str">
        <f t="shared" si="6"/>
        <v>0</v>
      </c>
      <c r="G20" s="66" t="str">
        <f t="shared" si="0"/>
        <v>0</v>
      </c>
      <c r="H20" s="66">
        <f t="shared" si="7"/>
        <v>0</v>
      </c>
      <c r="I20" s="66">
        <f t="shared" si="1"/>
        <v>0</v>
      </c>
      <c r="J20" s="66">
        <f t="shared" si="8"/>
        <v>0</v>
      </c>
      <c r="K20" s="66">
        <f t="shared" si="2"/>
        <v>0</v>
      </c>
      <c r="L20" s="66">
        <f t="shared" si="9"/>
        <v>0</v>
      </c>
      <c r="M20" s="66">
        <f t="shared" si="3"/>
        <v>0</v>
      </c>
      <c r="N20" s="66">
        <f t="shared" si="10"/>
        <v>0</v>
      </c>
      <c r="O20" s="66">
        <f t="shared" si="4"/>
        <v>0</v>
      </c>
      <c r="P20" s="66">
        <f t="shared" si="11"/>
        <v>0</v>
      </c>
      <c r="Q20" s="66">
        <f t="shared" si="5"/>
        <v>0</v>
      </c>
      <c r="R20" s="66">
        <f t="shared" si="12"/>
        <v>0</v>
      </c>
      <c r="S20" s="66">
        <f t="shared" si="13"/>
        <v>0</v>
      </c>
      <c r="T20" s="66">
        <f t="shared" si="14"/>
        <v>0</v>
      </c>
      <c r="U20" s="66">
        <f t="shared" si="15"/>
        <v>0</v>
      </c>
      <c r="V20" s="66">
        <f t="shared" si="16"/>
        <v>0</v>
      </c>
      <c r="W20" s="66">
        <f t="shared" si="17"/>
        <v>0</v>
      </c>
      <c r="X20" s="66">
        <f t="shared" si="18"/>
        <v>0</v>
      </c>
      <c r="Y20" s="66">
        <f t="shared" si="19"/>
        <v>0</v>
      </c>
      <c r="Z20" s="66">
        <f t="shared" si="20"/>
        <v>0</v>
      </c>
      <c r="AA20" s="66">
        <f t="shared" si="21"/>
        <v>0</v>
      </c>
      <c r="AB20" s="66">
        <f t="shared" si="22"/>
        <v>0</v>
      </c>
      <c r="AC20" s="66">
        <f t="shared" si="23"/>
        <v>0</v>
      </c>
      <c r="AD20" s="66">
        <f t="shared" si="24"/>
        <v>0</v>
      </c>
      <c r="AG20" s="113"/>
      <c r="AI20" s="95"/>
      <c r="AJ20" s="95"/>
      <c r="AK20" s="95"/>
      <c r="AL20" s="94">
        <f t="shared" si="25"/>
        <v>0</v>
      </c>
      <c r="AM20" s="66">
        <f t="shared" si="26"/>
        <v>1</v>
      </c>
      <c r="AN20" s="66">
        <f t="shared" si="27"/>
        <v>0</v>
      </c>
      <c r="AO20" s="97" t="str">
        <f t="shared" si="28"/>
        <v/>
      </c>
    </row>
    <row r="21" spans="1:41" ht="12.95" customHeight="1" x14ac:dyDescent="0.25">
      <c r="A21" s="90">
        <v>6</v>
      </c>
      <c r="B21" s="106" t="s">
        <v>134</v>
      </c>
      <c r="C21" s="92" t="str">
        <f>B3</f>
        <v>Lähden Jugend I</v>
      </c>
      <c r="D21" s="92">
        <v>375.8</v>
      </c>
      <c r="E21" s="50"/>
      <c r="F21" s="66">
        <f t="shared" si="6"/>
        <v>375.8</v>
      </c>
      <c r="G21" s="66">
        <f t="shared" si="0"/>
        <v>0</v>
      </c>
      <c r="H21" s="66">
        <f t="shared" si="7"/>
        <v>0</v>
      </c>
      <c r="I21" s="66">
        <f t="shared" si="1"/>
        <v>375.8</v>
      </c>
      <c r="J21" s="66">
        <f t="shared" si="8"/>
        <v>1</v>
      </c>
      <c r="K21" s="66">
        <f t="shared" si="2"/>
        <v>0</v>
      </c>
      <c r="L21" s="66">
        <f t="shared" si="9"/>
        <v>0</v>
      </c>
      <c r="M21" s="66">
        <f t="shared" si="3"/>
        <v>0</v>
      </c>
      <c r="N21" s="66">
        <f t="shared" si="10"/>
        <v>0</v>
      </c>
      <c r="O21" s="66">
        <f t="shared" si="4"/>
        <v>0</v>
      </c>
      <c r="P21" s="66">
        <f t="shared" si="11"/>
        <v>0</v>
      </c>
      <c r="Q21" s="66">
        <f t="shared" si="5"/>
        <v>0</v>
      </c>
      <c r="R21" s="66">
        <f t="shared" si="12"/>
        <v>0</v>
      </c>
      <c r="S21" s="66">
        <f t="shared" si="13"/>
        <v>0</v>
      </c>
      <c r="T21" s="66">
        <f t="shared" si="14"/>
        <v>0</v>
      </c>
      <c r="U21" s="66">
        <f t="shared" si="15"/>
        <v>0</v>
      </c>
      <c r="V21" s="66">
        <f t="shared" si="16"/>
        <v>0</v>
      </c>
      <c r="W21" s="66">
        <f t="shared" si="17"/>
        <v>0</v>
      </c>
      <c r="X21" s="66">
        <f t="shared" si="18"/>
        <v>0</v>
      </c>
      <c r="Y21" s="66">
        <f t="shared" si="19"/>
        <v>0</v>
      </c>
      <c r="Z21" s="66">
        <f t="shared" si="20"/>
        <v>0</v>
      </c>
      <c r="AA21" s="66">
        <f t="shared" si="21"/>
        <v>0</v>
      </c>
      <c r="AB21" s="66">
        <f t="shared" si="22"/>
        <v>0</v>
      </c>
      <c r="AC21" s="66">
        <f t="shared" si="23"/>
        <v>0</v>
      </c>
      <c r="AD21" s="66">
        <f t="shared" si="24"/>
        <v>0</v>
      </c>
      <c r="AG21" s="113"/>
      <c r="AI21" s="95"/>
      <c r="AJ21" s="95"/>
      <c r="AK21" s="95"/>
      <c r="AL21" s="94">
        <f t="shared" si="25"/>
        <v>0</v>
      </c>
      <c r="AM21" s="66">
        <f t="shared" si="26"/>
        <v>0</v>
      </c>
      <c r="AN21" s="66">
        <f t="shared" si="27"/>
        <v>0</v>
      </c>
      <c r="AO21" s="97" t="str">
        <f t="shared" si="28"/>
        <v/>
      </c>
    </row>
    <row r="22" spans="1:41" ht="12.95" customHeight="1" x14ac:dyDescent="0.25">
      <c r="A22" s="90">
        <v>7</v>
      </c>
      <c r="B22" s="106" t="s">
        <v>135</v>
      </c>
      <c r="C22" s="92" t="str">
        <f>B3</f>
        <v>Lähden Jugend I</v>
      </c>
      <c r="D22" s="92">
        <v>356.9</v>
      </c>
      <c r="E22" s="50"/>
      <c r="F22" s="66">
        <f t="shared" si="6"/>
        <v>356.9</v>
      </c>
      <c r="G22" s="66">
        <f t="shared" si="0"/>
        <v>0</v>
      </c>
      <c r="H22" s="66">
        <f t="shared" si="7"/>
        <v>0</v>
      </c>
      <c r="I22" s="66">
        <f t="shared" si="1"/>
        <v>356.9</v>
      </c>
      <c r="J22" s="66">
        <f t="shared" si="8"/>
        <v>1</v>
      </c>
      <c r="K22" s="66">
        <f t="shared" si="2"/>
        <v>0</v>
      </c>
      <c r="L22" s="66">
        <f t="shared" si="9"/>
        <v>0</v>
      </c>
      <c r="M22" s="66">
        <f t="shared" si="3"/>
        <v>0</v>
      </c>
      <c r="N22" s="66">
        <f t="shared" si="10"/>
        <v>0</v>
      </c>
      <c r="O22" s="66">
        <f t="shared" si="4"/>
        <v>0</v>
      </c>
      <c r="P22" s="66">
        <f t="shared" si="11"/>
        <v>0</v>
      </c>
      <c r="Q22" s="66">
        <f t="shared" si="5"/>
        <v>0</v>
      </c>
      <c r="R22" s="66">
        <f t="shared" si="12"/>
        <v>0</v>
      </c>
      <c r="S22" s="66">
        <f t="shared" si="13"/>
        <v>0</v>
      </c>
      <c r="T22" s="66">
        <f t="shared" si="14"/>
        <v>0</v>
      </c>
      <c r="U22" s="66">
        <f t="shared" si="15"/>
        <v>0</v>
      </c>
      <c r="V22" s="66">
        <f t="shared" si="16"/>
        <v>0</v>
      </c>
      <c r="W22" s="66">
        <f t="shared" si="17"/>
        <v>0</v>
      </c>
      <c r="X22" s="66">
        <f t="shared" si="18"/>
        <v>0</v>
      </c>
      <c r="Y22" s="66">
        <f t="shared" si="19"/>
        <v>0</v>
      </c>
      <c r="Z22" s="66">
        <f t="shared" si="20"/>
        <v>0</v>
      </c>
      <c r="AA22" s="66">
        <f t="shared" si="21"/>
        <v>0</v>
      </c>
      <c r="AB22" s="66">
        <f t="shared" si="22"/>
        <v>0</v>
      </c>
      <c r="AC22" s="66">
        <f t="shared" si="23"/>
        <v>0</v>
      </c>
      <c r="AD22" s="66">
        <f t="shared" si="24"/>
        <v>0</v>
      </c>
      <c r="AG22" s="113"/>
      <c r="AI22" s="95"/>
      <c r="AJ22" s="95"/>
      <c r="AK22" s="95"/>
      <c r="AL22" s="94">
        <f t="shared" si="25"/>
        <v>0</v>
      </c>
      <c r="AM22" s="66">
        <f t="shared" si="26"/>
        <v>0</v>
      </c>
      <c r="AN22" s="66">
        <f t="shared" si="27"/>
        <v>0</v>
      </c>
      <c r="AO22" s="97" t="str">
        <f t="shared" si="28"/>
        <v/>
      </c>
    </row>
    <row r="23" spans="1:41" ht="12.95" customHeight="1" x14ac:dyDescent="0.25">
      <c r="A23" s="90">
        <v>8</v>
      </c>
      <c r="B23" s="106" t="s">
        <v>136</v>
      </c>
      <c r="C23" s="92" t="str">
        <f>B3</f>
        <v>Lähden Jugend I</v>
      </c>
      <c r="D23" s="92">
        <v>301.60000000000002</v>
      </c>
      <c r="E23" s="50"/>
      <c r="F23" s="66">
        <f t="shared" si="6"/>
        <v>301.60000000000002</v>
      </c>
      <c r="G23" s="66">
        <f t="shared" si="0"/>
        <v>0</v>
      </c>
      <c r="H23" s="66">
        <f t="shared" si="7"/>
        <v>0</v>
      </c>
      <c r="I23" s="66">
        <f t="shared" si="1"/>
        <v>301.60000000000002</v>
      </c>
      <c r="J23" s="66">
        <f t="shared" si="8"/>
        <v>1</v>
      </c>
      <c r="K23" s="66">
        <f t="shared" si="2"/>
        <v>0</v>
      </c>
      <c r="L23" s="66">
        <f t="shared" si="9"/>
        <v>0</v>
      </c>
      <c r="M23" s="66">
        <f t="shared" si="3"/>
        <v>0</v>
      </c>
      <c r="N23" s="66">
        <f t="shared" si="10"/>
        <v>0</v>
      </c>
      <c r="O23" s="66">
        <f t="shared" si="4"/>
        <v>0</v>
      </c>
      <c r="P23" s="66">
        <f t="shared" si="11"/>
        <v>0</v>
      </c>
      <c r="Q23" s="66">
        <f t="shared" si="5"/>
        <v>0</v>
      </c>
      <c r="R23" s="66">
        <f t="shared" si="12"/>
        <v>0</v>
      </c>
      <c r="S23" s="66">
        <f t="shared" si="13"/>
        <v>0</v>
      </c>
      <c r="T23" s="66">
        <f t="shared" si="14"/>
        <v>0</v>
      </c>
      <c r="U23" s="66">
        <f t="shared" si="15"/>
        <v>0</v>
      </c>
      <c r="V23" s="66">
        <f t="shared" si="16"/>
        <v>0</v>
      </c>
      <c r="W23" s="66">
        <f t="shared" si="17"/>
        <v>0</v>
      </c>
      <c r="X23" s="66">
        <f t="shared" si="18"/>
        <v>0</v>
      </c>
      <c r="Y23" s="66">
        <f t="shared" si="19"/>
        <v>0</v>
      </c>
      <c r="Z23" s="66">
        <f t="shared" si="20"/>
        <v>0</v>
      </c>
      <c r="AA23" s="66">
        <f t="shared" si="21"/>
        <v>0</v>
      </c>
      <c r="AB23" s="66">
        <f t="shared" si="22"/>
        <v>0</v>
      </c>
      <c r="AC23" s="66">
        <f t="shared" si="23"/>
        <v>0</v>
      </c>
      <c r="AD23" s="66">
        <f t="shared" si="24"/>
        <v>0</v>
      </c>
      <c r="AG23" s="113"/>
      <c r="AI23" s="95"/>
      <c r="AJ23" s="95"/>
      <c r="AK23" s="95"/>
      <c r="AL23" s="94">
        <f t="shared" si="25"/>
        <v>0</v>
      </c>
      <c r="AM23" s="66">
        <f t="shared" si="26"/>
        <v>0</v>
      </c>
      <c r="AN23" s="66">
        <f t="shared" si="27"/>
        <v>0</v>
      </c>
      <c r="AO23" s="97" t="str">
        <f t="shared" si="28"/>
        <v/>
      </c>
    </row>
    <row r="24" spans="1:41" ht="12.95" customHeight="1" x14ac:dyDescent="0.25">
      <c r="A24" s="90">
        <v>9</v>
      </c>
      <c r="B24" s="106" t="s">
        <v>146</v>
      </c>
      <c r="C24" s="92" t="str">
        <f>B3</f>
        <v>Lähden Jugend I</v>
      </c>
      <c r="D24" s="92">
        <v>327.10000000000002</v>
      </c>
      <c r="E24" s="50"/>
      <c r="F24" s="66">
        <f t="shared" si="6"/>
        <v>327.10000000000002</v>
      </c>
      <c r="G24" s="66">
        <f t="shared" si="0"/>
        <v>0</v>
      </c>
      <c r="H24" s="66">
        <f t="shared" si="7"/>
        <v>0</v>
      </c>
      <c r="I24" s="66">
        <f t="shared" si="1"/>
        <v>327.10000000000002</v>
      </c>
      <c r="J24" s="66">
        <f t="shared" si="8"/>
        <v>1</v>
      </c>
      <c r="K24" s="66">
        <f t="shared" si="2"/>
        <v>0</v>
      </c>
      <c r="L24" s="66">
        <f t="shared" si="9"/>
        <v>0</v>
      </c>
      <c r="M24" s="66">
        <f t="shared" si="3"/>
        <v>0</v>
      </c>
      <c r="N24" s="66">
        <f t="shared" si="10"/>
        <v>0</v>
      </c>
      <c r="O24" s="66">
        <f t="shared" si="4"/>
        <v>0</v>
      </c>
      <c r="P24" s="66">
        <f t="shared" si="11"/>
        <v>0</v>
      </c>
      <c r="Q24" s="66">
        <f t="shared" si="5"/>
        <v>0</v>
      </c>
      <c r="R24" s="66">
        <f t="shared" si="12"/>
        <v>0</v>
      </c>
      <c r="S24" s="66">
        <f t="shared" si="13"/>
        <v>0</v>
      </c>
      <c r="T24" s="66">
        <f t="shared" si="14"/>
        <v>0</v>
      </c>
      <c r="U24" s="66">
        <f t="shared" si="15"/>
        <v>0</v>
      </c>
      <c r="V24" s="66">
        <f t="shared" si="16"/>
        <v>0</v>
      </c>
      <c r="W24" s="66">
        <f t="shared" si="17"/>
        <v>0</v>
      </c>
      <c r="X24" s="66">
        <f t="shared" si="18"/>
        <v>0</v>
      </c>
      <c r="Y24" s="66">
        <f t="shared" si="19"/>
        <v>0</v>
      </c>
      <c r="Z24" s="66">
        <f t="shared" si="20"/>
        <v>0</v>
      </c>
      <c r="AA24" s="66">
        <f t="shared" si="21"/>
        <v>0</v>
      </c>
      <c r="AB24" s="66">
        <f t="shared" si="22"/>
        <v>0</v>
      </c>
      <c r="AC24" s="66">
        <f t="shared" si="23"/>
        <v>0</v>
      </c>
      <c r="AD24" s="66">
        <f t="shared" si="24"/>
        <v>0</v>
      </c>
      <c r="AG24" s="113"/>
      <c r="AI24" s="95"/>
      <c r="AJ24" s="95"/>
      <c r="AK24" s="95"/>
      <c r="AL24" s="94">
        <f t="shared" si="25"/>
        <v>0</v>
      </c>
      <c r="AM24" s="66">
        <f t="shared" si="26"/>
        <v>0</v>
      </c>
      <c r="AN24" s="66">
        <f t="shared" si="27"/>
        <v>0</v>
      </c>
      <c r="AO24" s="97" t="str">
        <f t="shared" si="28"/>
        <v/>
      </c>
    </row>
    <row r="25" spans="1:41" ht="12.95" customHeight="1" x14ac:dyDescent="0.25">
      <c r="A25" s="90">
        <v>10</v>
      </c>
      <c r="B25" s="106" t="s">
        <v>70</v>
      </c>
      <c r="C25" s="92" t="str">
        <f>B3</f>
        <v>Lähden Jugend I</v>
      </c>
      <c r="D25" s="92"/>
      <c r="E25" s="50" t="s">
        <v>132</v>
      </c>
      <c r="F25" s="66" t="str">
        <f t="shared" si="6"/>
        <v>0</v>
      </c>
      <c r="G25" s="66">
        <f t="shared" si="0"/>
        <v>0</v>
      </c>
      <c r="H25" s="66">
        <f t="shared" si="7"/>
        <v>0</v>
      </c>
      <c r="I25" s="66" t="str">
        <f t="shared" si="1"/>
        <v>0</v>
      </c>
      <c r="J25" s="66">
        <f t="shared" si="8"/>
        <v>0</v>
      </c>
      <c r="K25" s="66">
        <f t="shared" si="2"/>
        <v>0</v>
      </c>
      <c r="L25" s="66">
        <f t="shared" si="9"/>
        <v>0</v>
      </c>
      <c r="M25" s="66">
        <f t="shared" si="3"/>
        <v>0</v>
      </c>
      <c r="N25" s="66">
        <f t="shared" si="10"/>
        <v>0</v>
      </c>
      <c r="O25" s="66">
        <f t="shared" si="4"/>
        <v>0</v>
      </c>
      <c r="P25" s="66">
        <f t="shared" si="11"/>
        <v>0</v>
      </c>
      <c r="Q25" s="66">
        <f t="shared" si="5"/>
        <v>0</v>
      </c>
      <c r="R25" s="66">
        <f t="shared" si="12"/>
        <v>0</v>
      </c>
      <c r="S25" s="66">
        <f t="shared" si="13"/>
        <v>0</v>
      </c>
      <c r="T25" s="66">
        <f t="shared" si="14"/>
        <v>0</v>
      </c>
      <c r="U25" s="66">
        <f t="shared" si="15"/>
        <v>0</v>
      </c>
      <c r="V25" s="66">
        <f t="shared" si="16"/>
        <v>0</v>
      </c>
      <c r="W25" s="66">
        <f t="shared" si="17"/>
        <v>0</v>
      </c>
      <c r="X25" s="66">
        <f t="shared" si="18"/>
        <v>0</v>
      </c>
      <c r="Y25" s="66">
        <f t="shared" si="19"/>
        <v>0</v>
      </c>
      <c r="Z25" s="66">
        <f t="shared" si="20"/>
        <v>0</v>
      </c>
      <c r="AA25" s="66">
        <f t="shared" si="21"/>
        <v>0</v>
      </c>
      <c r="AB25" s="66">
        <f t="shared" si="22"/>
        <v>0</v>
      </c>
      <c r="AC25" s="66">
        <f t="shared" si="23"/>
        <v>0</v>
      </c>
      <c r="AD25" s="66">
        <f t="shared" si="24"/>
        <v>0</v>
      </c>
      <c r="AG25" s="113"/>
      <c r="AI25" s="95"/>
      <c r="AJ25" s="95"/>
      <c r="AK25" s="95"/>
      <c r="AL25" s="94">
        <f t="shared" si="25"/>
        <v>0</v>
      </c>
      <c r="AM25" s="66">
        <f t="shared" si="26"/>
        <v>1</v>
      </c>
      <c r="AN25" s="66">
        <f t="shared" si="27"/>
        <v>0</v>
      </c>
      <c r="AO25" s="97" t="str">
        <f t="shared" si="28"/>
        <v/>
      </c>
    </row>
    <row r="26" spans="1:41" ht="12.95" customHeight="1" x14ac:dyDescent="0.25">
      <c r="A26" s="90">
        <v>11</v>
      </c>
      <c r="B26" s="106" t="s">
        <v>142</v>
      </c>
      <c r="C26" s="92" t="str">
        <f>B4</f>
        <v>Börgerwald</v>
      </c>
      <c r="D26" s="92">
        <v>321</v>
      </c>
      <c r="E26" s="50"/>
      <c r="F26" s="66">
        <f t="shared" si="6"/>
        <v>321</v>
      </c>
      <c r="G26" s="66">
        <f t="shared" si="0"/>
        <v>0</v>
      </c>
      <c r="H26" s="66">
        <f t="shared" si="7"/>
        <v>0</v>
      </c>
      <c r="I26" s="66">
        <f t="shared" si="1"/>
        <v>0</v>
      </c>
      <c r="J26" s="66">
        <f t="shared" si="8"/>
        <v>0</v>
      </c>
      <c r="K26" s="66">
        <f t="shared" si="2"/>
        <v>321</v>
      </c>
      <c r="L26" s="66">
        <f t="shared" si="9"/>
        <v>1</v>
      </c>
      <c r="M26" s="66">
        <f t="shared" si="3"/>
        <v>0</v>
      </c>
      <c r="N26" s="66">
        <f t="shared" si="10"/>
        <v>0</v>
      </c>
      <c r="O26" s="66">
        <f t="shared" si="4"/>
        <v>0</v>
      </c>
      <c r="P26" s="66">
        <f t="shared" si="11"/>
        <v>0</v>
      </c>
      <c r="Q26" s="66">
        <f t="shared" si="5"/>
        <v>0</v>
      </c>
      <c r="R26" s="66">
        <f t="shared" si="12"/>
        <v>0</v>
      </c>
      <c r="S26" s="66">
        <f t="shared" si="13"/>
        <v>0</v>
      </c>
      <c r="T26" s="66">
        <f t="shared" si="14"/>
        <v>0</v>
      </c>
      <c r="U26" s="66">
        <f t="shared" si="15"/>
        <v>0</v>
      </c>
      <c r="V26" s="66">
        <f t="shared" si="16"/>
        <v>0</v>
      </c>
      <c r="W26" s="66">
        <f t="shared" si="17"/>
        <v>0</v>
      </c>
      <c r="X26" s="66">
        <f t="shared" si="18"/>
        <v>0</v>
      </c>
      <c r="Y26" s="66">
        <f t="shared" si="19"/>
        <v>0</v>
      </c>
      <c r="Z26" s="66">
        <f t="shared" si="20"/>
        <v>0</v>
      </c>
      <c r="AA26" s="66">
        <f t="shared" si="21"/>
        <v>0</v>
      </c>
      <c r="AB26" s="66">
        <f t="shared" si="22"/>
        <v>0</v>
      </c>
      <c r="AC26" s="66">
        <f t="shared" si="23"/>
        <v>0</v>
      </c>
      <c r="AD26" s="66">
        <f t="shared" si="24"/>
        <v>0</v>
      </c>
      <c r="AG26" s="113"/>
      <c r="AI26" s="95"/>
      <c r="AJ26" s="95"/>
      <c r="AK26" s="95"/>
      <c r="AL26" s="94">
        <f t="shared" si="25"/>
        <v>0</v>
      </c>
      <c r="AM26" s="66">
        <f t="shared" si="26"/>
        <v>0</v>
      </c>
      <c r="AN26" s="66">
        <f t="shared" si="27"/>
        <v>0</v>
      </c>
      <c r="AO26" s="97" t="str">
        <f t="shared" si="28"/>
        <v/>
      </c>
    </row>
    <row r="27" spans="1:41" ht="12.95" customHeight="1" x14ac:dyDescent="0.25">
      <c r="A27" s="90">
        <v>12</v>
      </c>
      <c r="B27" s="106" t="s">
        <v>143</v>
      </c>
      <c r="C27" s="92" t="str">
        <f>B4</f>
        <v>Börgerwald</v>
      </c>
      <c r="D27" s="92">
        <v>353</v>
      </c>
      <c r="E27" s="50"/>
      <c r="F27" s="66">
        <f t="shared" si="6"/>
        <v>353</v>
      </c>
      <c r="G27" s="66">
        <f t="shared" si="0"/>
        <v>0</v>
      </c>
      <c r="H27" s="66">
        <f t="shared" si="7"/>
        <v>0</v>
      </c>
      <c r="I27" s="66">
        <f t="shared" si="1"/>
        <v>0</v>
      </c>
      <c r="J27" s="66">
        <f t="shared" si="8"/>
        <v>0</v>
      </c>
      <c r="K27" s="66">
        <f t="shared" si="2"/>
        <v>353</v>
      </c>
      <c r="L27" s="66">
        <f t="shared" si="9"/>
        <v>1</v>
      </c>
      <c r="M27" s="66">
        <f t="shared" si="3"/>
        <v>0</v>
      </c>
      <c r="N27" s="66">
        <f t="shared" si="10"/>
        <v>0</v>
      </c>
      <c r="O27" s="66">
        <f t="shared" si="4"/>
        <v>0</v>
      </c>
      <c r="P27" s="66">
        <f t="shared" si="11"/>
        <v>0</v>
      </c>
      <c r="Q27" s="66">
        <f t="shared" si="5"/>
        <v>0</v>
      </c>
      <c r="R27" s="66">
        <f t="shared" si="12"/>
        <v>0</v>
      </c>
      <c r="S27" s="66">
        <f t="shared" si="13"/>
        <v>0</v>
      </c>
      <c r="T27" s="66">
        <f t="shared" si="14"/>
        <v>0</v>
      </c>
      <c r="U27" s="66">
        <f t="shared" si="15"/>
        <v>0</v>
      </c>
      <c r="V27" s="66">
        <f t="shared" si="16"/>
        <v>0</v>
      </c>
      <c r="W27" s="66">
        <f t="shared" si="17"/>
        <v>0</v>
      </c>
      <c r="X27" s="66">
        <f t="shared" si="18"/>
        <v>0</v>
      </c>
      <c r="Y27" s="66">
        <f t="shared" si="19"/>
        <v>0</v>
      </c>
      <c r="Z27" s="66">
        <f t="shared" si="20"/>
        <v>0</v>
      </c>
      <c r="AA27" s="66">
        <f t="shared" si="21"/>
        <v>0</v>
      </c>
      <c r="AB27" s="66">
        <f t="shared" si="22"/>
        <v>0</v>
      </c>
      <c r="AC27" s="66">
        <f t="shared" si="23"/>
        <v>0</v>
      </c>
      <c r="AD27" s="66">
        <f t="shared" si="24"/>
        <v>0</v>
      </c>
      <c r="AG27" s="113"/>
      <c r="AI27" s="95"/>
      <c r="AJ27" s="95"/>
      <c r="AK27" s="95"/>
      <c r="AL27" s="94">
        <f t="shared" si="25"/>
        <v>0</v>
      </c>
      <c r="AM27" s="66">
        <f t="shared" si="26"/>
        <v>0</v>
      </c>
      <c r="AN27" s="66">
        <f t="shared" si="27"/>
        <v>0</v>
      </c>
      <c r="AO27" s="97" t="str">
        <f t="shared" si="28"/>
        <v/>
      </c>
    </row>
    <row r="28" spans="1:41" ht="12.95" customHeight="1" x14ac:dyDescent="0.25">
      <c r="A28" s="90">
        <v>13</v>
      </c>
      <c r="B28" s="106" t="s">
        <v>71</v>
      </c>
      <c r="C28" s="92" t="str">
        <f>B4</f>
        <v>Börgerwald</v>
      </c>
      <c r="D28" s="92"/>
      <c r="E28" s="92"/>
      <c r="F28" s="66">
        <f t="shared" si="6"/>
        <v>0</v>
      </c>
      <c r="G28" s="66">
        <f t="shared" si="0"/>
        <v>0</v>
      </c>
      <c r="H28" s="66">
        <f t="shared" si="7"/>
        <v>0</v>
      </c>
      <c r="I28" s="66">
        <f t="shared" si="1"/>
        <v>0</v>
      </c>
      <c r="J28" s="66">
        <f t="shared" si="8"/>
        <v>0</v>
      </c>
      <c r="K28" s="66">
        <f t="shared" si="2"/>
        <v>0</v>
      </c>
      <c r="L28" s="66">
        <f t="shared" si="9"/>
        <v>1</v>
      </c>
      <c r="M28" s="66">
        <f t="shared" si="3"/>
        <v>0</v>
      </c>
      <c r="N28" s="66">
        <f t="shared" si="10"/>
        <v>0</v>
      </c>
      <c r="O28" s="66">
        <f t="shared" si="4"/>
        <v>0</v>
      </c>
      <c r="P28" s="66">
        <f t="shared" si="11"/>
        <v>0</v>
      </c>
      <c r="Q28" s="66">
        <f t="shared" si="5"/>
        <v>0</v>
      </c>
      <c r="R28" s="66">
        <f t="shared" si="12"/>
        <v>0</v>
      </c>
      <c r="S28" s="66">
        <f t="shared" si="13"/>
        <v>0</v>
      </c>
      <c r="T28" s="66">
        <f t="shared" si="14"/>
        <v>0</v>
      </c>
      <c r="U28" s="66">
        <f t="shared" si="15"/>
        <v>0</v>
      </c>
      <c r="V28" s="66">
        <f t="shared" si="16"/>
        <v>0</v>
      </c>
      <c r="W28" s="66">
        <f t="shared" si="17"/>
        <v>0</v>
      </c>
      <c r="X28" s="66">
        <f t="shared" si="18"/>
        <v>0</v>
      </c>
      <c r="Y28" s="66">
        <f t="shared" si="19"/>
        <v>0</v>
      </c>
      <c r="Z28" s="66">
        <f t="shared" si="20"/>
        <v>0</v>
      </c>
      <c r="AA28" s="66">
        <f t="shared" si="21"/>
        <v>0</v>
      </c>
      <c r="AB28" s="66">
        <f t="shared" si="22"/>
        <v>0</v>
      </c>
      <c r="AC28" s="66">
        <f t="shared" si="23"/>
        <v>0</v>
      </c>
      <c r="AD28" s="66">
        <f t="shared" si="24"/>
        <v>0</v>
      </c>
      <c r="AG28" s="113"/>
      <c r="AI28" s="95"/>
      <c r="AJ28" s="95"/>
      <c r="AK28" s="95"/>
      <c r="AL28" s="94">
        <f t="shared" si="25"/>
        <v>0</v>
      </c>
      <c r="AM28" s="66">
        <f t="shared" si="26"/>
        <v>1</v>
      </c>
      <c r="AN28" s="66">
        <f t="shared" si="27"/>
        <v>0</v>
      </c>
      <c r="AO28" s="97" t="str">
        <f t="shared" si="28"/>
        <v/>
      </c>
    </row>
    <row r="29" spans="1:41" ht="12.95" customHeight="1" x14ac:dyDescent="0.25">
      <c r="A29" s="90">
        <v>14</v>
      </c>
      <c r="B29" s="106" t="s">
        <v>72</v>
      </c>
      <c r="C29" s="92" t="str">
        <f>B4</f>
        <v>Börgerwald</v>
      </c>
      <c r="D29" s="92"/>
      <c r="E29" s="50"/>
      <c r="F29" s="66">
        <f t="shared" si="6"/>
        <v>0</v>
      </c>
      <c r="G29" s="66">
        <f t="shared" si="0"/>
        <v>0</v>
      </c>
      <c r="H29" s="66">
        <f t="shared" si="7"/>
        <v>0</v>
      </c>
      <c r="I29" s="66">
        <f t="shared" si="1"/>
        <v>0</v>
      </c>
      <c r="J29" s="66">
        <f t="shared" si="8"/>
        <v>0</v>
      </c>
      <c r="K29" s="66">
        <f t="shared" si="2"/>
        <v>0</v>
      </c>
      <c r="L29" s="66">
        <f t="shared" si="9"/>
        <v>1</v>
      </c>
      <c r="M29" s="66">
        <f t="shared" si="3"/>
        <v>0</v>
      </c>
      <c r="N29" s="66">
        <f t="shared" si="10"/>
        <v>0</v>
      </c>
      <c r="O29" s="66">
        <f t="shared" si="4"/>
        <v>0</v>
      </c>
      <c r="P29" s="66">
        <f t="shared" si="11"/>
        <v>0</v>
      </c>
      <c r="Q29" s="66">
        <f t="shared" si="5"/>
        <v>0</v>
      </c>
      <c r="R29" s="66">
        <f t="shared" si="12"/>
        <v>0</v>
      </c>
      <c r="S29" s="66">
        <f t="shared" si="13"/>
        <v>0</v>
      </c>
      <c r="T29" s="66">
        <f t="shared" si="14"/>
        <v>0</v>
      </c>
      <c r="U29" s="66">
        <f t="shared" si="15"/>
        <v>0</v>
      </c>
      <c r="V29" s="66">
        <f t="shared" si="16"/>
        <v>0</v>
      </c>
      <c r="W29" s="66">
        <f t="shared" si="17"/>
        <v>0</v>
      </c>
      <c r="X29" s="66">
        <f t="shared" si="18"/>
        <v>0</v>
      </c>
      <c r="Y29" s="66">
        <f t="shared" si="19"/>
        <v>0</v>
      </c>
      <c r="Z29" s="66">
        <f t="shared" si="20"/>
        <v>0</v>
      </c>
      <c r="AA29" s="66">
        <f t="shared" si="21"/>
        <v>0</v>
      </c>
      <c r="AB29" s="66">
        <f t="shared" si="22"/>
        <v>0</v>
      </c>
      <c r="AC29" s="66">
        <f t="shared" si="23"/>
        <v>0</v>
      </c>
      <c r="AD29" s="66">
        <f t="shared" si="24"/>
        <v>0</v>
      </c>
      <c r="AG29" s="113"/>
      <c r="AI29" s="95"/>
      <c r="AJ29" s="95"/>
      <c r="AK29" s="95"/>
      <c r="AL29" s="94">
        <f t="shared" si="25"/>
        <v>0</v>
      </c>
      <c r="AM29" s="66">
        <f t="shared" si="26"/>
        <v>1</v>
      </c>
      <c r="AN29" s="66">
        <f t="shared" si="27"/>
        <v>0</v>
      </c>
      <c r="AO29" s="97" t="str">
        <f t="shared" si="28"/>
        <v/>
      </c>
    </row>
    <row r="30" spans="1:41" ht="12.95" customHeight="1" x14ac:dyDescent="0.25">
      <c r="A30" s="90">
        <v>15</v>
      </c>
      <c r="B30" s="106" t="s">
        <v>73</v>
      </c>
      <c r="C30" s="92" t="str">
        <f>B4</f>
        <v>Börgerwald</v>
      </c>
      <c r="D30" s="92"/>
      <c r="E30" s="50" t="s">
        <v>132</v>
      </c>
      <c r="F30" s="66" t="str">
        <f t="shared" si="6"/>
        <v>0</v>
      </c>
      <c r="G30" s="66">
        <f t="shared" si="0"/>
        <v>0</v>
      </c>
      <c r="H30" s="66">
        <f t="shared" si="7"/>
        <v>0</v>
      </c>
      <c r="I30" s="66">
        <f t="shared" si="1"/>
        <v>0</v>
      </c>
      <c r="J30" s="66">
        <f t="shared" si="8"/>
        <v>0</v>
      </c>
      <c r="K30" s="66" t="str">
        <f t="shared" si="2"/>
        <v>0</v>
      </c>
      <c r="L30" s="66">
        <f t="shared" si="9"/>
        <v>0</v>
      </c>
      <c r="M30" s="66">
        <f t="shared" si="3"/>
        <v>0</v>
      </c>
      <c r="N30" s="66">
        <f t="shared" si="10"/>
        <v>0</v>
      </c>
      <c r="O30" s="66">
        <f t="shared" si="4"/>
        <v>0</v>
      </c>
      <c r="P30" s="66">
        <f t="shared" si="11"/>
        <v>0</v>
      </c>
      <c r="Q30" s="66">
        <f t="shared" si="5"/>
        <v>0</v>
      </c>
      <c r="R30" s="66">
        <f t="shared" si="12"/>
        <v>0</v>
      </c>
      <c r="S30" s="66">
        <f t="shared" si="13"/>
        <v>0</v>
      </c>
      <c r="T30" s="66">
        <f t="shared" si="14"/>
        <v>0</v>
      </c>
      <c r="U30" s="66">
        <f t="shared" si="15"/>
        <v>0</v>
      </c>
      <c r="V30" s="66">
        <f t="shared" si="16"/>
        <v>0</v>
      </c>
      <c r="W30" s="66">
        <f t="shared" si="17"/>
        <v>0</v>
      </c>
      <c r="X30" s="66">
        <f t="shared" si="18"/>
        <v>0</v>
      </c>
      <c r="Y30" s="66">
        <f t="shared" si="19"/>
        <v>0</v>
      </c>
      <c r="Z30" s="66">
        <f t="shared" si="20"/>
        <v>0</v>
      </c>
      <c r="AA30" s="66">
        <f t="shared" si="21"/>
        <v>0</v>
      </c>
      <c r="AB30" s="66">
        <f t="shared" si="22"/>
        <v>0</v>
      </c>
      <c r="AC30" s="66">
        <f t="shared" si="23"/>
        <v>0</v>
      </c>
      <c r="AD30" s="66">
        <f t="shared" si="24"/>
        <v>0</v>
      </c>
      <c r="AG30" s="113"/>
      <c r="AI30" s="95"/>
      <c r="AJ30" s="95"/>
      <c r="AK30" s="95"/>
      <c r="AL30" s="94">
        <f t="shared" si="25"/>
        <v>0</v>
      </c>
      <c r="AM30" s="66">
        <f t="shared" si="26"/>
        <v>1</v>
      </c>
      <c r="AN30" s="66">
        <f t="shared" si="27"/>
        <v>0</v>
      </c>
      <c r="AO30" s="97" t="str">
        <f t="shared" si="28"/>
        <v/>
      </c>
    </row>
    <row r="31" spans="1:41" ht="12.95" customHeight="1" x14ac:dyDescent="0.25">
      <c r="A31" s="90">
        <v>16</v>
      </c>
      <c r="B31" s="106" t="s">
        <v>144</v>
      </c>
      <c r="C31" s="92" t="str">
        <f>B5</f>
        <v>Börgermoor</v>
      </c>
      <c r="D31" s="92">
        <v>352.7</v>
      </c>
      <c r="E31" s="50"/>
      <c r="F31" s="66">
        <f t="shared" si="6"/>
        <v>352.7</v>
      </c>
      <c r="G31" s="66">
        <f t="shared" si="0"/>
        <v>0</v>
      </c>
      <c r="H31" s="66">
        <f t="shared" si="7"/>
        <v>0</v>
      </c>
      <c r="I31" s="66">
        <f t="shared" si="1"/>
        <v>0</v>
      </c>
      <c r="J31" s="66">
        <f t="shared" si="8"/>
        <v>0</v>
      </c>
      <c r="K31" s="66">
        <f t="shared" si="2"/>
        <v>0</v>
      </c>
      <c r="L31" s="66">
        <f t="shared" si="9"/>
        <v>0</v>
      </c>
      <c r="M31" s="66">
        <f t="shared" si="3"/>
        <v>352.7</v>
      </c>
      <c r="N31" s="66">
        <f t="shared" si="10"/>
        <v>1</v>
      </c>
      <c r="O31" s="66">
        <f t="shared" si="4"/>
        <v>0</v>
      </c>
      <c r="P31" s="66">
        <f t="shared" si="11"/>
        <v>0</v>
      </c>
      <c r="Q31" s="66">
        <f t="shared" si="5"/>
        <v>0</v>
      </c>
      <c r="R31" s="66">
        <f t="shared" si="12"/>
        <v>0</v>
      </c>
      <c r="S31" s="66">
        <f t="shared" si="13"/>
        <v>0</v>
      </c>
      <c r="T31" s="66">
        <f t="shared" si="14"/>
        <v>0</v>
      </c>
      <c r="U31" s="66">
        <f t="shared" si="15"/>
        <v>0</v>
      </c>
      <c r="V31" s="66">
        <f t="shared" si="16"/>
        <v>0</v>
      </c>
      <c r="W31" s="66">
        <f t="shared" si="17"/>
        <v>0</v>
      </c>
      <c r="X31" s="66">
        <f t="shared" si="18"/>
        <v>0</v>
      </c>
      <c r="Y31" s="66">
        <f t="shared" si="19"/>
        <v>0</v>
      </c>
      <c r="Z31" s="66">
        <f t="shared" si="20"/>
        <v>0</v>
      </c>
      <c r="AA31" s="66">
        <f t="shared" si="21"/>
        <v>0</v>
      </c>
      <c r="AB31" s="66">
        <f t="shared" si="22"/>
        <v>0</v>
      </c>
      <c r="AC31" s="66">
        <f t="shared" si="23"/>
        <v>0</v>
      </c>
      <c r="AD31" s="66">
        <f t="shared" si="24"/>
        <v>0</v>
      </c>
      <c r="AG31" s="113"/>
      <c r="AI31" s="95"/>
      <c r="AJ31" s="95"/>
      <c r="AK31" s="95"/>
      <c r="AL31" s="94">
        <f t="shared" si="25"/>
        <v>0</v>
      </c>
      <c r="AM31" s="66">
        <f t="shared" si="26"/>
        <v>0</v>
      </c>
      <c r="AN31" s="66">
        <f t="shared" si="27"/>
        <v>0</v>
      </c>
      <c r="AO31" s="97" t="str">
        <f t="shared" si="28"/>
        <v/>
      </c>
    </row>
    <row r="32" spans="1:41" ht="12.95" customHeight="1" x14ac:dyDescent="0.25">
      <c r="A32" s="90">
        <v>17</v>
      </c>
      <c r="B32" s="106" t="s">
        <v>145</v>
      </c>
      <c r="C32" s="92" t="str">
        <f>B5</f>
        <v>Börgermoor</v>
      </c>
      <c r="D32" s="92">
        <v>298.10000000000002</v>
      </c>
      <c r="E32" s="50"/>
      <c r="F32" s="66">
        <f t="shared" si="6"/>
        <v>298.10000000000002</v>
      </c>
      <c r="G32" s="66">
        <f t="shared" si="0"/>
        <v>0</v>
      </c>
      <c r="H32" s="66">
        <f t="shared" ref="H32:H39" si="29">(IF(AND($E32="",$C32=$B$2),1,0))</f>
        <v>0</v>
      </c>
      <c r="I32" s="66">
        <f t="shared" si="1"/>
        <v>0</v>
      </c>
      <c r="J32" s="66">
        <f t="shared" ref="J32:J39" si="30">(IF(AND($E32="",$C32=$B$3),1,0))</f>
        <v>0</v>
      </c>
      <c r="K32" s="66">
        <f t="shared" si="2"/>
        <v>0</v>
      </c>
      <c r="L32" s="66">
        <f t="shared" ref="L32:L39" si="31">(IF(AND($E32="",$C32=$B$4),1,0))</f>
        <v>0</v>
      </c>
      <c r="M32" s="66">
        <f t="shared" si="3"/>
        <v>298.10000000000002</v>
      </c>
      <c r="N32" s="66">
        <f t="shared" ref="N32:N39" si="32">(IF(AND($E32="",$C32=$B$5),1,0))</f>
        <v>1</v>
      </c>
      <c r="O32" s="66">
        <f t="shared" si="4"/>
        <v>0</v>
      </c>
      <c r="P32" s="66">
        <f t="shared" ref="P32:P39" si="33">(IF(AND($E32="",$C32=$B$6),1,0))</f>
        <v>0</v>
      </c>
      <c r="Q32" s="66">
        <f t="shared" si="5"/>
        <v>0</v>
      </c>
      <c r="R32" s="66">
        <f t="shared" ref="R32:R39" si="34">(IF(AND($E32="",$C32=$B$7),1,0))</f>
        <v>0</v>
      </c>
      <c r="S32" s="66">
        <f t="shared" ref="S32:S39" si="35">IF($C32=$B$8,F32,0)</f>
        <v>0</v>
      </c>
      <c r="T32" s="66">
        <f t="shared" ref="T32:T39" si="36">(IF(AND($E32="",$C32=$B$8),1,0))</f>
        <v>0</v>
      </c>
      <c r="U32" s="66">
        <f t="shared" ref="U32:U39" si="37">IF($C32=$B$9,F32,0)</f>
        <v>0</v>
      </c>
      <c r="V32" s="66">
        <f t="shared" ref="V32:V39" si="38">(IF(AND($E32="",$C32=$B$9),1,0))</f>
        <v>0</v>
      </c>
      <c r="W32" s="66">
        <f t="shared" ref="W32:W39" si="39">IF($C32=$B$10,F32,0)</f>
        <v>0</v>
      </c>
      <c r="X32" s="66">
        <f t="shared" ref="X32:X39" si="40">(IF(AND($E32="",$C32=$B$10),1,0))</f>
        <v>0</v>
      </c>
      <c r="Y32" s="66">
        <f t="shared" ref="Y32:Y39" si="41">IF($C32=$B$11,F32,0)</f>
        <v>0</v>
      </c>
      <c r="Z32" s="66">
        <f t="shared" ref="Z32:Z39" si="42">(IF(AND($E32="",$C32=$B$11),1,0))</f>
        <v>0</v>
      </c>
      <c r="AA32" s="66">
        <f t="shared" ref="AA32:AA39" si="43">IF($C32=$B$12,F32,0)</f>
        <v>0</v>
      </c>
      <c r="AB32" s="66">
        <f t="shared" ref="AB32:AB39" si="44">(IF(AND($E32="",$C32=$B$12),1,0))</f>
        <v>0</v>
      </c>
      <c r="AC32" s="66">
        <f t="shared" ref="AC32:AC39" si="45">IF($C32=$B$13,F32,0)</f>
        <v>0</v>
      </c>
      <c r="AD32" s="66">
        <f t="shared" ref="AD32:AD39" si="46">(IF(AND($E32="",$C32=$B$13),1,0))</f>
        <v>0</v>
      </c>
      <c r="AG32" s="113"/>
      <c r="AI32" s="95"/>
      <c r="AJ32" s="95"/>
      <c r="AK32" s="95"/>
      <c r="AL32" s="94">
        <f t="shared" si="25"/>
        <v>0</v>
      </c>
      <c r="AM32" s="66">
        <f t="shared" si="26"/>
        <v>0</v>
      </c>
      <c r="AN32" s="66">
        <f t="shared" si="27"/>
        <v>0</v>
      </c>
      <c r="AO32" s="97" t="str">
        <f t="shared" si="28"/>
        <v/>
      </c>
    </row>
    <row r="33" spans="1:41" ht="12.95" customHeight="1" x14ac:dyDescent="0.25">
      <c r="A33" s="90">
        <v>18</v>
      </c>
      <c r="B33" s="106" t="s">
        <v>147</v>
      </c>
      <c r="C33" s="92" t="str">
        <f>B5</f>
        <v>Börgermoor</v>
      </c>
      <c r="D33" s="92">
        <v>304.7</v>
      </c>
      <c r="E33" s="50"/>
      <c r="F33" s="66">
        <f t="shared" si="6"/>
        <v>304.7</v>
      </c>
      <c r="G33" s="66">
        <f t="shared" si="0"/>
        <v>0</v>
      </c>
      <c r="H33" s="66">
        <f t="shared" si="29"/>
        <v>0</v>
      </c>
      <c r="I33" s="66">
        <f t="shared" si="1"/>
        <v>0</v>
      </c>
      <c r="J33" s="66">
        <f t="shared" si="30"/>
        <v>0</v>
      </c>
      <c r="K33" s="66">
        <f t="shared" si="2"/>
        <v>0</v>
      </c>
      <c r="L33" s="66">
        <f t="shared" si="31"/>
        <v>0</v>
      </c>
      <c r="M33" s="66">
        <f t="shared" si="3"/>
        <v>304.7</v>
      </c>
      <c r="N33" s="66">
        <f t="shared" si="32"/>
        <v>1</v>
      </c>
      <c r="O33" s="66">
        <f t="shared" si="4"/>
        <v>0</v>
      </c>
      <c r="P33" s="66">
        <f t="shared" si="33"/>
        <v>0</v>
      </c>
      <c r="Q33" s="66">
        <f t="shared" si="5"/>
        <v>0</v>
      </c>
      <c r="R33" s="66">
        <f t="shared" si="34"/>
        <v>0</v>
      </c>
      <c r="S33" s="66">
        <f t="shared" si="35"/>
        <v>0</v>
      </c>
      <c r="T33" s="66">
        <f t="shared" si="36"/>
        <v>0</v>
      </c>
      <c r="U33" s="66">
        <f t="shared" si="37"/>
        <v>0</v>
      </c>
      <c r="V33" s="66">
        <f t="shared" si="38"/>
        <v>0</v>
      </c>
      <c r="W33" s="66">
        <f t="shared" si="39"/>
        <v>0</v>
      </c>
      <c r="X33" s="66">
        <f t="shared" si="40"/>
        <v>0</v>
      </c>
      <c r="Y33" s="66">
        <f t="shared" si="41"/>
        <v>0</v>
      </c>
      <c r="Z33" s="66">
        <f t="shared" si="42"/>
        <v>0</v>
      </c>
      <c r="AA33" s="66">
        <f t="shared" si="43"/>
        <v>0</v>
      </c>
      <c r="AB33" s="66">
        <f t="shared" si="44"/>
        <v>0</v>
      </c>
      <c r="AC33" s="66">
        <f t="shared" si="45"/>
        <v>0</v>
      </c>
      <c r="AD33" s="66">
        <f t="shared" si="46"/>
        <v>0</v>
      </c>
      <c r="AG33" s="113"/>
      <c r="AI33" s="95"/>
      <c r="AJ33" s="95"/>
      <c r="AK33" s="95"/>
      <c r="AL33" s="94">
        <f t="shared" si="25"/>
        <v>0</v>
      </c>
      <c r="AM33" s="66">
        <f t="shared" si="26"/>
        <v>0</v>
      </c>
      <c r="AN33" s="66">
        <f t="shared" si="27"/>
        <v>0</v>
      </c>
      <c r="AO33" s="97" t="str">
        <f t="shared" si="28"/>
        <v/>
      </c>
    </row>
    <row r="34" spans="1:41" ht="12.95" customHeight="1" x14ac:dyDescent="0.25">
      <c r="A34" s="90">
        <v>19</v>
      </c>
      <c r="B34" s="106" t="s">
        <v>74</v>
      </c>
      <c r="C34" s="92" t="str">
        <f>B5</f>
        <v>Börgermoor</v>
      </c>
      <c r="D34" s="92"/>
      <c r="E34" s="50"/>
      <c r="F34" s="66">
        <f t="shared" si="6"/>
        <v>0</v>
      </c>
      <c r="G34" s="66">
        <f t="shared" si="0"/>
        <v>0</v>
      </c>
      <c r="H34" s="66">
        <f t="shared" si="29"/>
        <v>0</v>
      </c>
      <c r="I34" s="66">
        <f t="shared" si="1"/>
        <v>0</v>
      </c>
      <c r="J34" s="66">
        <f t="shared" si="30"/>
        <v>0</v>
      </c>
      <c r="K34" s="66">
        <f t="shared" si="2"/>
        <v>0</v>
      </c>
      <c r="L34" s="66">
        <f t="shared" si="31"/>
        <v>0</v>
      </c>
      <c r="M34" s="66">
        <f t="shared" si="3"/>
        <v>0</v>
      </c>
      <c r="N34" s="66">
        <f t="shared" si="32"/>
        <v>1</v>
      </c>
      <c r="O34" s="66">
        <f t="shared" si="4"/>
        <v>0</v>
      </c>
      <c r="P34" s="66">
        <f t="shared" si="33"/>
        <v>0</v>
      </c>
      <c r="Q34" s="66">
        <f t="shared" si="5"/>
        <v>0</v>
      </c>
      <c r="R34" s="66">
        <f t="shared" si="34"/>
        <v>0</v>
      </c>
      <c r="S34" s="66">
        <f t="shared" si="35"/>
        <v>0</v>
      </c>
      <c r="T34" s="66">
        <f t="shared" si="36"/>
        <v>0</v>
      </c>
      <c r="U34" s="66">
        <f t="shared" si="37"/>
        <v>0</v>
      </c>
      <c r="V34" s="66">
        <f t="shared" si="38"/>
        <v>0</v>
      </c>
      <c r="W34" s="66">
        <f t="shared" si="39"/>
        <v>0</v>
      </c>
      <c r="X34" s="66">
        <f t="shared" si="40"/>
        <v>0</v>
      </c>
      <c r="Y34" s="66">
        <f t="shared" si="41"/>
        <v>0</v>
      </c>
      <c r="Z34" s="66">
        <f t="shared" si="42"/>
        <v>0</v>
      </c>
      <c r="AA34" s="66">
        <f t="shared" si="43"/>
        <v>0</v>
      </c>
      <c r="AB34" s="66">
        <f t="shared" si="44"/>
        <v>0</v>
      </c>
      <c r="AC34" s="66">
        <f t="shared" si="45"/>
        <v>0</v>
      </c>
      <c r="AD34" s="66">
        <f t="shared" si="46"/>
        <v>0</v>
      </c>
      <c r="AG34" s="113"/>
      <c r="AI34" s="95"/>
      <c r="AJ34" s="95"/>
      <c r="AK34" s="95"/>
      <c r="AL34" s="94">
        <f t="shared" si="25"/>
        <v>0</v>
      </c>
      <c r="AM34" s="66">
        <f t="shared" si="26"/>
        <v>1</v>
      </c>
      <c r="AN34" s="66">
        <f t="shared" si="27"/>
        <v>0</v>
      </c>
      <c r="AO34" s="97" t="str">
        <f t="shared" si="28"/>
        <v/>
      </c>
    </row>
    <row r="35" spans="1:41" ht="12.95" customHeight="1" x14ac:dyDescent="0.25">
      <c r="A35" s="90">
        <v>20</v>
      </c>
      <c r="B35" s="106" t="s">
        <v>75</v>
      </c>
      <c r="C35" s="92" t="str">
        <f>B5</f>
        <v>Börgermoor</v>
      </c>
      <c r="D35" s="92"/>
      <c r="E35" s="50" t="s">
        <v>132</v>
      </c>
      <c r="F35" s="66" t="str">
        <f t="shared" si="6"/>
        <v>0</v>
      </c>
      <c r="G35" s="66">
        <f t="shared" si="0"/>
        <v>0</v>
      </c>
      <c r="H35" s="66">
        <f t="shared" si="29"/>
        <v>0</v>
      </c>
      <c r="I35" s="66">
        <f t="shared" si="1"/>
        <v>0</v>
      </c>
      <c r="J35" s="66">
        <f t="shared" si="30"/>
        <v>0</v>
      </c>
      <c r="K35" s="66">
        <f t="shared" si="2"/>
        <v>0</v>
      </c>
      <c r="L35" s="66">
        <f t="shared" si="31"/>
        <v>0</v>
      </c>
      <c r="M35" s="66" t="str">
        <f t="shared" si="3"/>
        <v>0</v>
      </c>
      <c r="N35" s="66">
        <f t="shared" si="32"/>
        <v>0</v>
      </c>
      <c r="O35" s="66">
        <f t="shared" si="4"/>
        <v>0</v>
      </c>
      <c r="P35" s="66">
        <f t="shared" si="33"/>
        <v>0</v>
      </c>
      <c r="Q35" s="66">
        <f t="shared" si="5"/>
        <v>0</v>
      </c>
      <c r="R35" s="66">
        <f t="shared" si="34"/>
        <v>0</v>
      </c>
      <c r="S35" s="66">
        <f t="shared" si="35"/>
        <v>0</v>
      </c>
      <c r="T35" s="66">
        <f t="shared" si="36"/>
        <v>0</v>
      </c>
      <c r="U35" s="66">
        <f t="shared" si="37"/>
        <v>0</v>
      </c>
      <c r="V35" s="66">
        <f t="shared" si="38"/>
        <v>0</v>
      </c>
      <c r="W35" s="66">
        <f t="shared" si="39"/>
        <v>0</v>
      </c>
      <c r="X35" s="66">
        <f t="shared" si="40"/>
        <v>0</v>
      </c>
      <c r="Y35" s="66">
        <f t="shared" si="41"/>
        <v>0</v>
      </c>
      <c r="Z35" s="66">
        <f t="shared" si="42"/>
        <v>0</v>
      </c>
      <c r="AA35" s="66">
        <f t="shared" si="43"/>
        <v>0</v>
      </c>
      <c r="AB35" s="66">
        <f t="shared" si="44"/>
        <v>0</v>
      </c>
      <c r="AC35" s="66">
        <f t="shared" si="45"/>
        <v>0</v>
      </c>
      <c r="AD35" s="66">
        <f t="shared" si="46"/>
        <v>0</v>
      </c>
      <c r="AG35" s="113"/>
      <c r="AI35" s="95"/>
      <c r="AJ35" s="95"/>
      <c r="AK35" s="95"/>
      <c r="AL35" s="94">
        <f t="shared" si="25"/>
        <v>0</v>
      </c>
      <c r="AM35" s="66">
        <f t="shared" si="26"/>
        <v>1</v>
      </c>
      <c r="AN35" s="66">
        <f t="shared" si="27"/>
        <v>0</v>
      </c>
      <c r="AO35" s="97" t="str">
        <f t="shared" si="28"/>
        <v/>
      </c>
    </row>
    <row r="36" spans="1:41" ht="12.95" customHeight="1" x14ac:dyDescent="0.25">
      <c r="A36" s="90">
        <v>21</v>
      </c>
      <c r="B36" s="106" t="s">
        <v>148</v>
      </c>
      <c r="C36" s="92" t="str">
        <f>B6</f>
        <v>Spahnharrenstätte</v>
      </c>
      <c r="D36" s="92">
        <v>295.5</v>
      </c>
      <c r="E36" s="50"/>
      <c r="F36" s="66">
        <f t="shared" si="6"/>
        <v>295.5</v>
      </c>
      <c r="G36" s="66">
        <f t="shared" si="0"/>
        <v>0</v>
      </c>
      <c r="H36" s="66">
        <f t="shared" si="29"/>
        <v>0</v>
      </c>
      <c r="I36" s="66">
        <f t="shared" si="1"/>
        <v>0</v>
      </c>
      <c r="J36" s="66">
        <f t="shared" si="30"/>
        <v>0</v>
      </c>
      <c r="K36" s="66">
        <f t="shared" si="2"/>
        <v>0</v>
      </c>
      <c r="L36" s="66">
        <f t="shared" si="31"/>
        <v>0</v>
      </c>
      <c r="M36" s="66">
        <f t="shared" si="3"/>
        <v>0</v>
      </c>
      <c r="N36" s="66">
        <f t="shared" si="32"/>
        <v>0</v>
      </c>
      <c r="O36" s="66">
        <f t="shared" si="4"/>
        <v>295.5</v>
      </c>
      <c r="P36" s="66">
        <f t="shared" si="33"/>
        <v>1</v>
      </c>
      <c r="Q36" s="66">
        <f t="shared" si="5"/>
        <v>0</v>
      </c>
      <c r="R36" s="66">
        <f t="shared" si="34"/>
        <v>0</v>
      </c>
      <c r="S36" s="66">
        <f t="shared" si="35"/>
        <v>0</v>
      </c>
      <c r="T36" s="66">
        <f t="shared" si="36"/>
        <v>0</v>
      </c>
      <c r="U36" s="66">
        <f t="shared" si="37"/>
        <v>0</v>
      </c>
      <c r="V36" s="66">
        <f t="shared" si="38"/>
        <v>0</v>
      </c>
      <c r="W36" s="66">
        <f t="shared" si="39"/>
        <v>0</v>
      </c>
      <c r="X36" s="66">
        <f t="shared" si="40"/>
        <v>0</v>
      </c>
      <c r="Y36" s="66">
        <f t="shared" si="41"/>
        <v>0</v>
      </c>
      <c r="Z36" s="66">
        <f t="shared" si="42"/>
        <v>0</v>
      </c>
      <c r="AA36" s="66">
        <f t="shared" si="43"/>
        <v>0</v>
      </c>
      <c r="AB36" s="66">
        <f t="shared" si="44"/>
        <v>0</v>
      </c>
      <c r="AC36" s="66">
        <f t="shared" si="45"/>
        <v>0</v>
      </c>
      <c r="AD36" s="66">
        <f t="shared" si="46"/>
        <v>0</v>
      </c>
      <c r="AG36" s="113"/>
      <c r="AI36" s="95"/>
      <c r="AJ36" s="95"/>
      <c r="AK36" s="95"/>
      <c r="AL36" s="94">
        <f t="shared" si="25"/>
        <v>0</v>
      </c>
      <c r="AM36" s="66">
        <f t="shared" si="26"/>
        <v>0</v>
      </c>
      <c r="AN36" s="66">
        <f t="shared" si="27"/>
        <v>0</v>
      </c>
      <c r="AO36" s="97" t="str">
        <f t="shared" si="28"/>
        <v/>
      </c>
    </row>
    <row r="37" spans="1:41" ht="12.95" customHeight="1" x14ac:dyDescent="0.25">
      <c r="A37" s="90">
        <v>22</v>
      </c>
      <c r="B37" s="106" t="s">
        <v>149</v>
      </c>
      <c r="C37" s="92" t="str">
        <f>B6</f>
        <v>Spahnharrenstätte</v>
      </c>
      <c r="D37" s="92">
        <v>83.8</v>
      </c>
      <c r="E37" s="50"/>
      <c r="F37" s="66">
        <f t="shared" si="6"/>
        <v>83.8</v>
      </c>
      <c r="G37" s="66">
        <f t="shared" si="0"/>
        <v>0</v>
      </c>
      <c r="H37" s="66">
        <f t="shared" si="29"/>
        <v>0</v>
      </c>
      <c r="I37" s="66">
        <f t="shared" si="1"/>
        <v>0</v>
      </c>
      <c r="J37" s="66">
        <f t="shared" si="30"/>
        <v>0</v>
      </c>
      <c r="K37" s="66">
        <f t="shared" si="2"/>
        <v>0</v>
      </c>
      <c r="L37" s="66">
        <f t="shared" si="31"/>
        <v>0</v>
      </c>
      <c r="M37" s="66">
        <f t="shared" si="3"/>
        <v>0</v>
      </c>
      <c r="N37" s="66">
        <f t="shared" si="32"/>
        <v>0</v>
      </c>
      <c r="O37" s="66">
        <f t="shared" si="4"/>
        <v>83.8</v>
      </c>
      <c r="P37" s="66">
        <f t="shared" si="33"/>
        <v>1</v>
      </c>
      <c r="Q37" s="66">
        <f t="shared" si="5"/>
        <v>0</v>
      </c>
      <c r="R37" s="66">
        <f t="shared" si="34"/>
        <v>0</v>
      </c>
      <c r="S37" s="66">
        <f t="shared" si="35"/>
        <v>0</v>
      </c>
      <c r="T37" s="66">
        <f t="shared" si="36"/>
        <v>0</v>
      </c>
      <c r="U37" s="66">
        <f t="shared" si="37"/>
        <v>0</v>
      </c>
      <c r="V37" s="66">
        <f t="shared" si="38"/>
        <v>0</v>
      </c>
      <c r="W37" s="66">
        <f t="shared" si="39"/>
        <v>0</v>
      </c>
      <c r="X37" s="66">
        <f t="shared" si="40"/>
        <v>0</v>
      </c>
      <c r="Y37" s="66">
        <f t="shared" si="41"/>
        <v>0</v>
      </c>
      <c r="Z37" s="66">
        <f t="shared" si="42"/>
        <v>0</v>
      </c>
      <c r="AA37" s="66">
        <f t="shared" si="43"/>
        <v>0</v>
      </c>
      <c r="AB37" s="66">
        <f t="shared" si="44"/>
        <v>0</v>
      </c>
      <c r="AC37" s="66">
        <f t="shared" si="45"/>
        <v>0</v>
      </c>
      <c r="AD37" s="66">
        <f t="shared" si="46"/>
        <v>0</v>
      </c>
      <c r="AG37" s="113"/>
      <c r="AI37" s="95"/>
      <c r="AJ37" s="95"/>
      <c r="AK37" s="95"/>
      <c r="AL37" s="94">
        <f t="shared" si="25"/>
        <v>0</v>
      </c>
      <c r="AM37" s="66">
        <f t="shared" si="26"/>
        <v>0</v>
      </c>
      <c r="AN37" s="66">
        <f t="shared" si="27"/>
        <v>0</v>
      </c>
      <c r="AO37" s="97" t="str">
        <f t="shared" si="28"/>
        <v/>
      </c>
    </row>
    <row r="38" spans="1:41" ht="12.95" customHeight="1" x14ac:dyDescent="0.25">
      <c r="A38" s="90">
        <v>23</v>
      </c>
      <c r="B38" s="106" t="s">
        <v>76</v>
      </c>
      <c r="C38" s="92" t="str">
        <f>B6</f>
        <v>Spahnharrenstätte</v>
      </c>
      <c r="D38" s="92"/>
      <c r="E38" s="50"/>
      <c r="F38" s="66">
        <f t="shared" si="6"/>
        <v>0</v>
      </c>
      <c r="G38" s="66">
        <f t="shared" si="0"/>
        <v>0</v>
      </c>
      <c r="H38" s="66">
        <f t="shared" si="29"/>
        <v>0</v>
      </c>
      <c r="I38" s="66">
        <f t="shared" si="1"/>
        <v>0</v>
      </c>
      <c r="J38" s="66">
        <f t="shared" si="30"/>
        <v>0</v>
      </c>
      <c r="K38" s="66">
        <f t="shared" si="2"/>
        <v>0</v>
      </c>
      <c r="L38" s="66">
        <f t="shared" si="31"/>
        <v>0</v>
      </c>
      <c r="M38" s="66">
        <f t="shared" si="3"/>
        <v>0</v>
      </c>
      <c r="N38" s="66">
        <f t="shared" si="32"/>
        <v>0</v>
      </c>
      <c r="O38" s="66">
        <f t="shared" si="4"/>
        <v>0</v>
      </c>
      <c r="P38" s="66">
        <f t="shared" si="33"/>
        <v>1</v>
      </c>
      <c r="Q38" s="66">
        <f t="shared" si="5"/>
        <v>0</v>
      </c>
      <c r="R38" s="66">
        <f t="shared" si="34"/>
        <v>0</v>
      </c>
      <c r="S38" s="66">
        <f t="shared" si="35"/>
        <v>0</v>
      </c>
      <c r="T38" s="66">
        <f t="shared" si="36"/>
        <v>0</v>
      </c>
      <c r="U38" s="66">
        <f t="shared" si="37"/>
        <v>0</v>
      </c>
      <c r="V38" s="66">
        <f t="shared" si="38"/>
        <v>0</v>
      </c>
      <c r="W38" s="66">
        <f t="shared" si="39"/>
        <v>0</v>
      </c>
      <c r="X38" s="66">
        <f t="shared" si="40"/>
        <v>0</v>
      </c>
      <c r="Y38" s="66">
        <f t="shared" si="41"/>
        <v>0</v>
      </c>
      <c r="Z38" s="66">
        <f t="shared" si="42"/>
        <v>0</v>
      </c>
      <c r="AA38" s="66">
        <f t="shared" si="43"/>
        <v>0</v>
      </c>
      <c r="AB38" s="66">
        <f t="shared" si="44"/>
        <v>0</v>
      </c>
      <c r="AC38" s="66">
        <f t="shared" si="45"/>
        <v>0</v>
      </c>
      <c r="AD38" s="66">
        <f t="shared" si="46"/>
        <v>0</v>
      </c>
      <c r="AG38" s="113"/>
      <c r="AI38" s="95"/>
      <c r="AJ38" s="95"/>
      <c r="AK38" s="95"/>
      <c r="AL38" s="94">
        <f t="shared" si="25"/>
        <v>0</v>
      </c>
      <c r="AM38" s="66">
        <f t="shared" si="26"/>
        <v>1</v>
      </c>
      <c r="AN38" s="66">
        <f t="shared" si="27"/>
        <v>0</v>
      </c>
      <c r="AO38" s="97" t="str">
        <f t="shared" si="28"/>
        <v/>
      </c>
    </row>
    <row r="39" spans="1:41" ht="12.95" customHeight="1" x14ac:dyDescent="0.25">
      <c r="A39" s="90">
        <v>24</v>
      </c>
      <c r="B39" s="106" t="s">
        <v>77</v>
      </c>
      <c r="C39" s="92" t="str">
        <f>B6</f>
        <v>Spahnharrenstätte</v>
      </c>
      <c r="D39" s="92"/>
      <c r="E39" s="50"/>
      <c r="F39" s="66">
        <f t="shared" si="6"/>
        <v>0</v>
      </c>
      <c r="G39" s="66">
        <f t="shared" si="0"/>
        <v>0</v>
      </c>
      <c r="H39" s="66">
        <f t="shared" si="29"/>
        <v>0</v>
      </c>
      <c r="I39" s="66">
        <f t="shared" si="1"/>
        <v>0</v>
      </c>
      <c r="J39" s="66">
        <f t="shared" si="30"/>
        <v>0</v>
      </c>
      <c r="K39" s="66">
        <f t="shared" si="2"/>
        <v>0</v>
      </c>
      <c r="L39" s="66">
        <f t="shared" si="31"/>
        <v>0</v>
      </c>
      <c r="M39" s="66">
        <f t="shared" si="3"/>
        <v>0</v>
      </c>
      <c r="N39" s="66">
        <f t="shared" si="32"/>
        <v>0</v>
      </c>
      <c r="O39" s="66">
        <f t="shared" si="4"/>
        <v>0</v>
      </c>
      <c r="P39" s="66">
        <f t="shared" si="33"/>
        <v>1</v>
      </c>
      <c r="Q39" s="66">
        <f t="shared" si="5"/>
        <v>0</v>
      </c>
      <c r="R39" s="66">
        <f t="shared" si="34"/>
        <v>0</v>
      </c>
      <c r="S39" s="66">
        <f t="shared" si="35"/>
        <v>0</v>
      </c>
      <c r="T39" s="66">
        <f t="shared" si="36"/>
        <v>0</v>
      </c>
      <c r="U39" s="66">
        <f t="shared" si="37"/>
        <v>0</v>
      </c>
      <c r="V39" s="66">
        <f t="shared" si="38"/>
        <v>0</v>
      </c>
      <c r="W39" s="66">
        <f t="shared" si="39"/>
        <v>0</v>
      </c>
      <c r="X39" s="66">
        <f t="shared" si="40"/>
        <v>0</v>
      </c>
      <c r="Y39" s="66">
        <f t="shared" si="41"/>
        <v>0</v>
      </c>
      <c r="Z39" s="66">
        <f t="shared" si="42"/>
        <v>0</v>
      </c>
      <c r="AA39" s="66">
        <f t="shared" si="43"/>
        <v>0</v>
      </c>
      <c r="AB39" s="66">
        <f t="shared" si="44"/>
        <v>0</v>
      </c>
      <c r="AC39" s="66">
        <f t="shared" si="45"/>
        <v>0</v>
      </c>
      <c r="AD39" s="66">
        <f t="shared" si="46"/>
        <v>0</v>
      </c>
      <c r="AG39" s="113"/>
      <c r="AI39" s="95"/>
      <c r="AJ39" s="95"/>
      <c r="AK39" s="95"/>
      <c r="AL39" s="94">
        <f t="shared" si="25"/>
        <v>0</v>
      </c>
      <c r="AM39" s="66">
        <f t="shared" si="26"/>
        <v>1</v>
      </c>
      <c r="AN39" s="66">
        <f t="shared" si="27"/>
        <v>0</v>
      </c>
      <c r="AO39" s="97" t="str">
        <f t="shared" si="28"/>
        <v/>
      </c>
    </row>
    <row r="40" spans="1:41" ht="12.95" customHeight="1" x14ac:dyDescent="0.25">
      <c r="A40" s="90">
        <v>25</v>
      </c>
      <c r="B40" s="106" t="s">
        <v>78</v>
      </c>
      <c r="C40" s="92" t="str">
        <f>B6</f>
        <v>Spahnharrenstätte</v>
      </c>
      <c r="D40" s="92"/>
      <c r="E40" s="50" t="s">
        <v>132</v>
      </c>
      <c r="F40" s="66" t="str">
        <f t="shared" si="6"/>
        <v>0</v>
      </c>
      <c r="G40" s="66">
        <f t="shared" si="0"/>
        <v>0</v>
      </c>
      <c r="H40" s="66">
        <f t="shared" si="7"/>
        <v>0</v>
      </c>
      <c r="I40" s="66">
        <f t="shared" si="1"/>
        <v>0</v>
      </c>
      <c r="J40" s="66">
        <f t="shared" si="8"/>
        <v>0</v>
      </c>
      <c r="K40" s="66">
        <f t="shared" si="2"/>
        <v>0</v>
      </c>
      <c r="L40" s="66">
        <f t="shared" si="9"/>
        <v>0</v>
      </c>
      <c r="M40" s="66">
        <f t="shared" si="3"/>
        <v>0</v>
      </c>
      <c r="N40" s="66">
        <f t="shared" si="10"/>
        <v>0</v>
      </c>
      <c r="O40" s="66" t="str">
        <f t="shared" si="4"/>
        <v>0</v>
      </c>
      <c r="P40" s="66">
        <f t="shared" si="11"/>
        <v>0</v>
      </c>
      <c r="Q40" s="66">
        <f t="shared" si="5"/>
        <v>0</v>
      </c>
      <c r="R40" s="66">
        <f t="shared" si="12"/>
        <v>0</v>
      </c>
      <c r="S40" s="66">
        <f t="shared" si="13"/>
        <v>0</v>
      </c>
      <c r="T40" s="66">
        <f t="shared" si="14"/>
        <v>0</v>
      </c>
      <c r="U40" s="66">
        <f t="shared" si="15"/>
        <v>0</v>
      </c>
      <c r="V40" s="66">
        <f t="shared" si="16"/>
        <v>0</v>
      </c>
      <c r="W40" s="66">
        <f t="shared" si="17"/>
        <v>0</v>
      </c>
      <c r="X40" s="66">
        <f t="shared" si="18"/>
        <v>0</v>
      </c>
      <c r="Y40" s="66">
        <f t="shared" si="19"/>
        <v>0</v>
      </c>
      <c r="Z40" s="66">
        <f t="shared" si="20"/>
        <v>0</v>
      </c>
      <c r="AA40" s="66">
        <f t="shared" si="21"/>
        <v>0</v>
      </c>
      <c r="AB40" s="66">
        <f t="shared" si="22"/>
        <v>0</v>
      </c>
      <c r="AC40" s="66">
        <f t="shared" si="23"/>
        <v>0</v>
      </c>
      <c r="AD40" s="66">
        <f t="shared" si="24"/>
        <v>0</v>
      </c>
      <c r="AG40" s="113"/>
      <c r="AI40" s="95"/>
      <c r="AJ40" s="95"/>
      <c r="AK40" s="95"/>
      <c r="AL40" s="94">
        <f t="shared" si="25"/>
        <v>0</v>
      </c>
      <c r="AM40" s="66">
        <f t="shared" si="26"/>
        <v>1</v>
      </c>
      <c r="AN40" s="66">
        <f t="shared" si="27"/>
        <v>0</v>
      </c>
      <c r="AO40" s="97" t="str">
        <f t="shared" si="28"/>
        <v/>
      </c>
    </row>
    <row r="41" spans="1:41" ht="12.95" customHeight="1" x14ac:dyDescent="0.25">
      <c r="A41" s="90">
        <v>26</v>
      </c>
      <c r="B41" s="106" t="s">
        <v>150</v>
      </c>
      <c r="C41" s="92" t="str">
        <f>B7</f>
        <v>Lorup</v>
      </c>
      <c r="D41" s="92">
        <v>274.7</v>
      </c>
      <c r="E41" s="50"/>
      <c r="F41" s="66">
        <f t="shared" si="6"/>
        <v>274.7</v>
      </c>
      <c r="G41" s="66">
        <f t="shared" si="0"/>
        <v>0</v>
      </c>
      <c r="H41" s="66">
        <f t="shared" si="7"/>
        <v>0</v>
      </c>
      <c r="I41" s="66">
        <f t="shared" si="1"/>
        <v>0</v>
      </c>
      <c r="J41" s="66">
        <f t="shared" si="8"/>
        <v>0</v>
      </c>
      <c r="K41" s="66">
        <f t="shared" si="2"/>
        <v>0</v>
      </c>
      <c r="L41" s="66">
        <f t="shared" si="9"/>
        <v>0</v>
      </c>
      <c r="M41" s="66">
        <f t="shared" si="3"/>
        <v>0</v>
      </c>
      <c r="N41" s="66">
        <f t="shared" si="10"/>
        <v>0</v>
      </c>
      <c r="O41" s="66">
        <f t="shared" si="4"/>
        <v>0</v>
      </c>
      <c r="P41" s="66">
        <f t="shared" si="11"/>
        <v>0</v>
      </c>
      <c r="Q41" s="66">
        <f t="shared" si="5"/>
        <v>274.7</v>
      </c>
      <c r="R41" s="66">
        <f t="shared" si="12"/>
        <v>1</v>
      </c>
      <c r="S41" s="66">
        <f t="shared" si="13"/>
        <v>0</v>
      </c>
      <c r="T41" s="66">
        <f t="shared" si="14"/>
        <v>0</v>
      </c>
      <c r="U41" s="66">
        <f t="shared" si="15"/>
        <v>0</v>
      </c>
      <c r="V41" s="66">
        <f t="shared" si="16"/>
        <v>0</v>
      </c>
      <c r="W41" s="66">
        <f t="shared" si="17"/>
        <v>0</v>
      </c>
      <c r="X41" s="66">
        <f t="shared" si="18"/>
        <v>0</v>
      </c>
      <c r="Y41" s="66">
        <f t="shared" si="19"/>
        <v>0</v>
      </c>
      <c r="Z41" s="66">
        <f t="shared" si="20"/>
        <v>0</v>
      </c>
      <c r="AA41" s="66">
        <f t="shared" si="21"/>
        <v>0</v>
      </c>
      <c r="AB41" s="66">
        <f t="shared" si="22"/>
        <v>0</v>
      </c>
      <c r="AC41" s="66">
        <f t="shared" si="23"/>
        <v>0</v>
      </c>
      <c r="AD41" s="66">
        <f t="shared" si="24"/>
        <v>0</v>
      </c>
      <c r="AG41" s="113"/>
      <c r="AI41" s="95"/>
      <c r="AJ41" s="95"/>
      <c r="AK41" s="95"/>
      <c r="AL41" s="94">
        <f t="shared" si="25"/>
        <v>0</v>
      </c>
      <c r="AM41" s="66">
        <f t="shared" si="26"/>
        <v>0</v>
      </c>
      <c r="AN41" s="66">
        <f t="shared" si="27"/>
        <v>0</v>
      </c>
      <c r="AO41" s="97" t="str">
        <f t="shared" si="28"/>
        <v/>
      </c>
    </row>
    <row r="42" spans="1:41" ht="12.95" customHeight="1" x14ac:dyDescent="0.25">
      <c r="A42" s="90">
        <v>27</v>
      </c>
      <c r="B42" s="106" t="s">
        <v>79</v>
      </c>
      <c r="C42" s="92" t="str">
        <f>B7</f>
        <v>Lorup</v>
      </c>
      <c r="D42" s="92"/>
      <c r="E42" s="50"/>
      <c r="F42" s="66">
        <f t="shared" si="6"/>
        <v>0</v>
      </c>
      <c r="G42" s="66">
        <f t="shared" si="0"/>
        <v>0</v>
      </c>
      <c r="H42" s="66">
        <f t="shared" si="7"/>
        <v>0</v>
      </c>
      <c r="I42" s="66">
        <f t="shared" si="1"/>
        <v>0</v>
      </c>
      <c r="J42" s="66">
        <f t="shared" si="8"/>
        <v>0</v>
      </c>
      <c r="K42" s="66">
        <f t="shared" si="2"/>
        <v>0</v>
      </c>
      <c r="L42" s="66">
        <f t="shared" si="9"/>
        <v>0</v>
      </c>
      <c r="M42" s="66">
        <f t="shared" si="3"/>
        <v>0</v>
      </c>
      <c r="N42" s="66">
        <f t="shared" si="10"/>
        <v>0</v>
      </c>
      <c r="O42" s="66">
        <f t="shared" si="4"/>
        <v>0</v>
      </c>
      <c r="P42" s="66">
        <f t="shared" si="11"/>
        <v>0</v>
      </c>
      <c r="Q42" s="66">
        <f t="shared" si="5"/>
        <v>0</v>
      </c>
      <c r="R42" s="66">
        <f t="shared" si="12"/>
        <v>1</v>
      </c>
      <c r="S42" s="66">
        <f t="shared" si="13"/>
        <v>0</v>
      </c>
      <c r="T42" s="66">
        <f t="shared" si="14"/>
        <v>0</v>
      </c>
      <c r="U42" s="66">
        <f t="shared" si="15"/>
        <v>0</v>
      </c>
      <c r="V42" s="66">
        <f t="shared" si="16"/>
        <v>0</v>
      </c>
      <c r="W42" s="66">
        <f t="shared" si="17"/>
        <v>0</v>
      </c>
      <c r="X42" s="66">
        <f t="shared" si="18"/>
        <v>0</v>
      </c>
      <c r="Y42" s="66">
        <f t="shared" si="19"/>
        <v>0</v>
      </c>
      <c r="Z42" s="66">
        <f t="shared" si="20"/>
        <v>0</v>
      </c>
      <c r="AA42" s="66">
        <f t="shared" si="21"/>
        <v>0</v>
      </c>
      <c r="AB42" s="66">
        <f t="shared" si="22"/>
        <v>0</v>
      </c>
      <c r="AC42" s="66">
        <f t="shared" si="23"/>
        <v>0</v>
      </c>
      <c r="AD42" s="66">
        <f t="shared" si="24"/>
        <v>0</v>
      </c>
      <c r="AG42" s="113"/>
      <c r="AI42" s="95"/>
      <c r="AJ42" s="95"/>
      <c r="AK42" s="95"/>
      <c r="AL42" s="94">
        <f t="shared" si="25"/>
        <v>0</v>
      </c>
      <c r="AM42" s="66">
        <f t="shared" si="26"/>
        <v>1</v>
      </c>
      <c r="AN42" s="66">
        <f t="shared" si="27"/>
        <v>0</v>
      </c>
      <c r="AO42" s="97" t="str">
        <f t="shared" si="28"/>
        <v/>
      </c>
    </row>
    <row r="43" spans="1:41" ht="12.95" customHeight="1" x14ac:dyDescent="0.25">
      <c r="A43" s="90">
        <v>28</v>
      </c>
      <c r="B43" s="106" t="s">
        <v>80</v>
      </c>
      <c r="C43" s="92" t="str">
        <f>B7</f>
        <v>Lorup</v>
      </c>
      <c r="D43" s="92"/>
      <c r="E43" s="50"/>
      <c r="F43" s="66">
        <f t="shared" si="6"/>
        <v>0</v>
      </c>
      <c r="G43" s="66">
        <f t="shared" si="0"/>
        <v>0</v>
      </c>
      <c r="H43" s="66">
        <f t="shared" si="7"/>
        <v>0</v>
      </c>
      <c r="I43" s="66">
        <f t="shared" si="1"/>
        <v>0</v>
      </c>
      <c r="J43" s="66">
        <f t="shared" si="8"/>
        <v>0</v>
      </c>
      <c r="K43" s="66">
        <f t="shared" si="2"/>
        <v>0</v>
      </c>
      <c r="L43" s="66">
        <f t="shared" si="9"/>
        <v>0</v>
      </c>
      <c r="M43" s="66">
        <f t="shared" si="3"/>
        <v>0</v>
      </c>
      <c r="N43" s="66">
        <f t="shared" si="10"/>
        <v>0</v>
      </c>
      <c r="O43" s="66">
        <f t="shared" si="4"/>
        <v>0</v>
      </c>
      <c r="P43" s="66">
        <f t="shared" si="11"/>
        <v>0</v>
      </c>
      <c r="Q43" s="66">
        <f t="shared" si="5"/>
        <v>0</v>
      </c>
      <c r="R43" s="66">
        <f t="shared" si="12"/>
        <v>1</v>
      </c>
      <c r="S43" s="66">
        <f t="shared" si="13"/>
        <v>0</v>
      </c>
      <c r="T43" s="66">
        <f t="shared" si="14"/>
        <v>0</v>
      </c>
      <c r="U43" s="66">
        <f t="shared" si="15"/>
        <v>0</v>
      </c>
      <c r="V43" s="66">
        <f t="shared" si="16"/>
        <v>0</v>
      </c>
      <c r="W43" s="66">
        <f t="shared" si="17"/>
        <v>0</v>
      </c>
      <c r="X43" s="66">
        <f t="shared" si="18"/>
        <v>0</v>
      </c>
      <c r="Y43" s="66">
        <f t="shared" si="19"/>
        <v>0</v>
      </c>
      <c r="Z43" s="66">
        <f t="shared" si="20"/>
        <v>0</v>
      </c>
      <c r="AA43" s="66">
        <f t="shared" si="21"/>
        <v>0</v>
      </c>
      <c r="AB43" s="66">
        <f t="shared" si="22"/>
        <v>0</v>
      </c>
      <c r="AC43" s="66">
        <f t="shared" si="23"/>
        <v>0</v>
      </c>
      <c r="AD43" s="66">
        <f t="shared" si="24"/>
        <v>0</v>
      </c>
      <c r="AG43" s="113"/>
      <c r="AI43" s="95"/>
      <c r="AJ43" s="95"/>
      <c r="AK43" s="95"/>
      <c r="AL43" s="94">
        <f t="shared" si="25"/>
        <v>0</v>
      </c>
      <c r="AM43" s="66">
        <f t="shared" si="26"/>
        <v>1</v>
      </c>
      <c r="AN43" s="66">
        <f t="shared" si="27"/>
        <v>0</v>
      </c>
      <c r="AO43" s="97" t="str">
        <f t="shared" si="28"/>
        <v/>
      </c>
    </row>
    <row r="44" spans="1:41" ht="12.95" customHeight="1" x14ac:dyDescent="0.25">
      <c r="A44" s="90">
        <v>29</v>
      </c>
      <c r="B44" s="106" t="s">
        <v>81</v>
      </c>
      <c r="C44" s="92" t="str">
        <f>B7</f>
        <v>Lorup</v>
      </c>
      <c r="D44" s="92"/>
      <c r="E44" s="50"/>
      <c r="F44" s="66">
        <f t="shared" si="6"/>
        <v>0</v>
      </c>
      <c r="G44" s="66">
        <f t="shared" si="0"/>
        <v>0</v>
      </c>
      <c r="H44" s="66">
        <f t="shared" si="7"/>
        <v>0</v>
      </c>
      <c r="I44" s="66">
        <f t="shared" si="1"/>
        <v>0</v>
      </c>
      <c r="J44" s="66">
        <f t="shared" si="8"/>
        <v>0</v>
      </c>
      <c r="K44" s="66">
        <f t="shared" si="2"/>
        <v>0</v>
      </c>
      <c r="L44" s="66">
        <f t="shared" si="9"/>
        <v>0</v>
      </c>
      <c r="M44" s="66">
        <f t="shared" si="3"/>
        <v>0</v>
      </c>
      <c r="N44" s="66">
        <f t="shared" si="10"/>
        <v>0</v>
      </c>
      <c r="O44" s="66">
        <f t="shared" si="4"/>
        <v>0</v>
      </c>
      <c r="P44" s="66">
        <f t="shared" si="11"/>
        <v>0</v>
      </c>
      <c r="Q44" s="66">
        <f t="shared" si="5"/>
        <v>0</v>
      </c>
      <c r="R44" s="66">
        <f t="shared" si="12"/>
        <v>1</v>
      </c>
      <c r="S44" s="66">
        <f t="shared" si="13"/>
        <v>0</v>
      </c>
      <c r="T44" s="66">
        <f t="shared" si="14"/>
        <v>0</v>
      </c>
      <c r="U44" s="66">
        <f t="shared" si="15"/>
        <v>0</v>
      </c>
      <c r="V44" s="66">
        <f t="shared" si="16"/>
        <v>0</v>
      </c>
      <c r="W44" s="66">
        <f t="shared" si="17"/>
        <v>0</v>
      </c>
      <c r="X44" s="66">
        <f t="shared" si="18"/>
        <v>0</v>
      </c>
      <c r="Y44" s="66">
        <f t="shared" si="19"/>
        <v>0</v>
      </c>
      <c r="Z44" s="66">
        <f t="shared" si="20"/>
        <v>0</v>
      </c>
      <c r="AA44" s="66">
        <f t="shared" si="21"/>
        <v>0</v>
      </c>
      <c r="AB44" s="66">
        <f t="shared" si="22"/>
        <v>0</v>
      </c>
      <c r="AC44" s="66">
        <f t="shared" si="23"/>
        <v>0</v>
      </c>
      <c r="AD44" s="66">
        <f t="shared" si="24"/>
        <v>0</v>
      </c>
      <c r="AG44" s="113"/>
      <c r="AI44" s="95"/>
      <c r="AJ44" s="95"/>
      <c r="AK44" s="95"/>
      <c r="AL44" s="94">
        <f t="shared" si="25"/>
        <v>0</v>
      </c>
      <c r="AM44" s="66">
        <f t="shared" si="26"/>
        <v>1</v>
      </c>
      <c r="AN44" s="66">
        <f t="shared" si="27"/>
        <v>0</v>
      </c>
      <c r="AO44" s="97" t="str">
        <f t="shared" si="28"/>
        <v/>
      </c>
    </row>
    <row r="45" spans="1:41" ht="12.95" customHeight="1" x14ac:dyDescent="0.25">
      <c r="A45" s="90">
        <v>30</v>
      </c>
      <c r="B45" s="106" t="s">
        <v>50</v>
      </c>
      <c r="C45" s="92" t="str">
        <f>B7</f>
        <v>Lorup</v>
      </c>
      <c r="D45" s="92"/>
      <c r="E45" s="50" t="s">
        <v>132</v>
      </c>
      <c r="F45" s="66" t="str">
        <f t="shared" si="6"/>
        <v>0</v>
      </c>
      <c r="G45" s="66">
        <f t="shared" si="0"/>
        <v>0</v>
      </c>
      <c r="H45" s="66">
        <f t="shared" si="7"/>
        <v>0</v>
      </c>
      <c r="I45" s="66">
        <f t="shared" si="1"/>
        <v>0</v>
      </c>
      <c r="J45" s="66">
        <f t="shared" si="8"/>
        <v>0</v>
      </c>
      <c r="K45" s="66">
        <f t="shared" si="2"/>
        <v>0</v>
      </c>
      <c r="L45" s="66">
        <f t="shared" si="9"/>
        <v>0</v>
      </c>
      <c r="M45" s="66">
        <f t="shared" si="3"/>
        <v>0</v>
      </c>
      <c r="N45" s="66">
        <f t="shared" si="10"/>
        <v>0</v>
      </c>
      <c r="O45" s="66">
        <f t="shared" si="4"/>
        <v>0</v>
      </c>
      <c r="P45" s="66">
        <f t="shared" si="11"/>
        <v>0</v>
      </c>
      <c r="Q45" s="66" t="str">
        <f t="shared" si="5"/>
        <v>0</v>
      </c>
      <c r="R45" s="66">
        <f t="shared" si="12"/>
        <v>0</v>
      </c>
      <c r="S45" s="66">
        <f t="shared" si="13"/>
        <v>0</v>
      </c>
      <c r="T45" s="66">
        <f t="shared" si="14"/>
        <v>0</v>
      </c>
      <c r="U45" s="66">
        <f t="shared" si="15"/>
        <v>0</v>
      </c>
      <c r="V45" s="66">
        <f t="shared" si="16"/>
        <v>0</v>
      </c>
      <c r="W45" s="66">
        <f t="shared" si="17"/>
        <v>0</v>
      </c>
      <c r="X45" s="66">
        <f t="shared" si="18"/>
        <v>0</v>
      </c>
      <c r="Y45" s="66">
        <f t="shared" si="19"/>
        <v>0</v>
      </c>
      <c r="Z45" s="66">
        <f t="shared" si="20"/>
        <v>0</v>
      </c>
      <c r="AA45" s="66">
        <f t="shared" si="21"/>
        <v>0</v>
      </c>
      <c r="AB45" s="66">
        <f t="shared" si="22"/>
        <v>0</v>
      </c>
      <c r="AC45" s="66">
        <f t="shared" si="23"/>
        <v>0</v>
      </c>
      <c r="AD45" s="66">
        <f t="shared" si="24"/>
        <v>0</v>
      </c>
      <c r="AG45" s="113"/>
      <c r="AI45" s="95"/>
      <c r="AJ45" s="95"/>
      <c r="AK45" s="95"/>
      <c r="AL45" s="94">
        <f t="shared" si="25"/>
        <v>0</v>
      </c>
      <c r="AM45" s="66">
        <f t="shared" si="26"/>
        <v>1</v>
      </c>
      <c r="AN45" s="66">
        <f t="shared" si="27"/>
        <v>0</v>
      </c>
      <c r="AO45" s="97" t="str">
        <f t="shared" si="28"/>
        <v/>
      </c>
    </row>
    <row r="46" spans="1:41" ht="12.95" customHeight="1" x14ac:dyDescent="0.25">
      <c r="A46" s="90">
        <v>31</v>
      </c>
      <c r="B46" s="106" t="s">
        <v>151</v>
      </c>
      <c r="C46" s="92" t="str">
        <f>B8</f>
        <v>Lahn</v>
      </c>
      <c r="D46" s="92">
        <v>305</v>
      </c>
      <c r="E46" s="50"/>
      <c r="F46" s="66">
        <f t="shared" si="6"/>
        <v>305</v>
      </c>
      <c r="G46" s="66">
        <f t="shared" si="0"/>
        <v>0</v>
      </c>
      <c r="H46" s="66">
        <f t="shared" si="7"/>
        <v>0</v>
      </c>
      <c r="I46" s="66">
        <f t="shared" si="1"/>
        <v>0</v>
      </c>
      <c r="J46" s="66">
        <f t="shared" si="8"/>
        <v>0</v>
      </c>
      <c r="K46" s="66">
        <f t="shared" si="2"/>
        <v>0</v>
      </c>
      <c r="L46" s="66">
        <f t="shared" si="9"/>
        <v>0</v>
      </c>
      <c r="M46" s="66">
        <f t="shared" si="3"/>
        <v>0</v>
      </c>
      <c r="N46" s="66">
        <f t="shared" si="10"/>
        <v>0</v>
      </c>
      <c r="O46" s="66">
        <f t="shared" si="4"/>
        <v>0</v>
      </c>
      <c r="P46" s="66">
        <f t="shared" si="11"/>
        <v>0</v>
      </c>
      <c r="Q46" s="66">
        <f t="shared" si="5"/>
        <v>0</v>
      </c>
      <c r="R46" s="66">
        <f t="shared" si="12"/>
        <v>0</v>
      </c>
      <c r="S46" s="66">
        <f t="shared" si="13"/>
        <v>305</v>
      </c>
      <c r="T46" s="66">
        <f t="shared" si="14"/>
        <v>1</v>
      </c>
      <c r="U46" s="66">
        <f t="shared" si="15"/>
        <v>0</v>
      </c>
      <c r="V46" s="66">
        <f t="shared" si="16"/>
        <v>0</v>
      </c>
      <c r="W46" s="66">
        <f t="shared" si="17"/>
        <v>0</v>
      </c>
      <c r="X46" s="66">
        <f t="shared" si="18"/>
        <v>0</v>
      </c>
      <c r="Y46" s="66">
        <f t="shared" si="19"/>
        <v>0</v>
      </c>
      <c r="Z46" s="66">
        <f t="shared" si="20"/>
        <v>0</v>
      </c>
      <c r="AA46" s="66">
        <f t="shared" si="21"/>
        <v>0</v>
      </c>
      <c r="AB46" s="66">
        <f t="shared" si="22"/>
        <v>0</v>
      </c>
      <c r="AC46" s="66">
        <f t="shared" si="23"/>
        <v>0</v>
      </c>
      <c r="AD46" s="66">
        <f t="shared" si="24"/>
        <v>0</v>
      </c>
      <c r="AG46" s="113"/>
      <c r="AI46" s="95"/>
      <c r="AJ46" s="95"/>
      <c r="AK46" s="95"/>
      <c r="AL46" s="94">
        <f t="shared" si="25"/>
        <v>0</v>
      </c>
      <c r="AM46" s="66">
        <f t="shared" ref="AM46:AM50" si="47">IF(AL46=D46,1,0)</f>
        <v>0</v>
      </c>
      <c r="AN46" s="66">
        <f t="shared" ref="AN46:AN50" si="48">IF(AL46=0,0,1)</f>
        <v>0</v>
      </c>
      <c r="AO46" s="97" t="str">
        <f t="shared" ref="AO46:AO50" si="49">IF(AM46+AN46=2,"Korrekt","")</f>
        <v/>
      </c>
    </row>
    <row r="47" spans="1:41" ht="12.95" customHeight="1" x14ac:dyDescent="0.25">
      <c r="A47" s="90">
        <v>32</v>
      </c>
      <c r="B47" s="106" t="s">
        <v>82</v>
      </c>
      <c r="C47" s="92" t="str">
        <f>B8</f>
        <v>Lahn</v>
      </c>
      <c r="D47" s="92"/>
      <c r="E47" s="50"/>
      <c r="F47" s="66">
        <f t="shared" si="6"/>
        <v>0</v>
      </c>
      <c r="G47" s="66">
        <f t="shared" si="0"/>
        <v>0</v>
      </c>
      <c r="H47" s="66">
        <f t="shared" si="7"/>
        <v>0</v>
      </c>
      <c r="I47" s="66">
        <f t="shared" si="1"/>
        <v>0</v>
      </c>
      <c r="J47" s="66">
        <f t="shared" si="8"/>
        <v>0</v>
      </c>
      <c r="K47" s="66">
        <f t="shared" si="2"/>
        <v>0</v>
      </c>
      <c r="L47" s="66">
        <f t="shared" si="9"/>
        <v>0</v>
      </c>
      <c r="M47" s="66">
        <f t="shared" si="3"/>
        <v>0</v>
      </c>
      <c r="N47" s="66">
        <f t="shared" si="10"/>
        <v>0</v>
      </c>
      <c r="O47" s="66">
        <f t="shared" si="4"/>
        <v>0</v>
      </c>
      <c r="P47" s="66">
        <f t="shared" si="11"/>
        <v>0</v>
      </c>
      <c r="Q47" s="66">
        <f t="shared" si="5"/>
        <v>0</v>
      </c>
      <c r="R47" s="66">
        <f t="shared" si="12"/>
        <v>0</v>
      </c>
      <c r="S47" s="66">
        <f t="shared" si="13"/>
        <v>0</v>
      </c>
      <c r="T47" s="66">
        <f t="shared" si="14"/>
        <v>1</v>
      </c>
      <c r="U47" s="66">
        <f t="shared" si="15"/>
        <v>0</v>
      </c>
      <c r="V47" s="66">
        <f t="shared" si="16"/>
        <v>0</v>
      </c>
      <c r="W47" s="66">
        <f t="shared" si="17"/>
        <v>0</v>
      </c>
      <c r="X47" s="66">
        <f t="shared" si="18"/>
        <v>0</v>
      </c>
      <c r="Y47" s="66">
        <f t="shared" si="19"/>
        <v>0</v>
      </c>
      <c r="Z47" s="66">
        <f t="shared" si="20"/>
        <v>0</v>
      </c>
      <c r="AA47" s="66">
        <f t="shared" si="21"/>
        <v>0</v>
      </c>
      <c r="AB47" s="66">
        <f t="shared" si="22"/>
        <v>0</v>
      </c>
      <c r="AC47" s="66">
        <f t="shared" si="23"/>
        <v>0</v>
      </c>
      <c r="AD47" s="66">
        <f t="shared" si="24"/>
        <v>0</v>
      </c>
      <c r="AG47" s="113"/>
      <c r="AI47" s="95"/>
      <c r="AJ47" s="95"/>
      <c r="AK47" s="95"/>
      <c r="AL47" s="94">
        <f t="shared" si="25"/>
        <v>0</v>
      </c>
      <c r="AM47" s="66">
        <f t="shared" si="47"/>
        <v>1</v>
      </c>
      <c r="AN47" s="66">
        <f t="shared" si="48"/>
        <v>0</v>
      </c>
      <c r="AO47" s="97" t="str">
        <f t="shared" si="49"/>
        <v/>
      </c>
    </row>
    <row r="48" spans="1:41" ht="12.95" customHeight="1" x14ac:dyDescent="0.25">
      <c r="A48" s="90">
        <v>33</v>
      </c>
      <c r="B48" s="106" t="s">
        <v>83</v>
      </c>
      <c r="C48" s="92" t="str">
        <f>B8</f>
        <v>Lahn</v>
      </c>
      <c r="D48" s="92"/>
      <c r="E48" s="50"/>
      <c r="F48" s="66">
        <f t="shared" si="6"/>
        <v>0</v>
      </c>
      <c r="G48" s="66">
        <f t="shared" si="0"/>
        <v>0</v>
      </c>
      <c r="H48" s="66">
        <f t="shared" si="7"/>
        <v>0</v>
      </c>
      <c r="I48" s="66">
        <f t="shared" si="1"/>
        <v>0</v>
      </c>
      <c r="J48" s="66">
        <f t="shared" si="8"/>
        <v>0</v>
      </c>
      <c r="K48" s="66">
        <f t="shared" si="2"/>
        <v>0</v>
      </c>
      <c r="L48" s="66">
        <f t="shared" si="9"/>
        <v>0</v>
      </c>
      <c r="M48" s="66">
        <f t="shared" si="3"/>
        <v>0</v>
      </c>
      <c r="N48" s="66">
        <f t="shared" si="10"/>
        <v>0</v>
      </c>
      <c r="O48" s="66">
        <f t="shared" si="4"/>
        <v>0</v>
      </c>
      <c r="P48" s="66">
        <f t="shared" si="11"/>
        <v>0</v>
      </c>
      <c r="Q48" s="66">
        <f t="shared" si="5"/>
        <v>0</v>
      </c>
      <c r="R48" s="66">
        <f t="shared" si="12"/>
        <v>0</v>
      </c>
      <c r="S48" s="66">
        <f t="shared" si="13"/>
        <v>0</v>
      </c>
      <c r="T48" s="66">
        <f t="shared" si="14"/>
        <v>1</v>
      </c>
      <c r="U48" s="66">
        <f t="shared" si="15"/>
        <v>0</v>
      </c>
      <c r="V48" s="66">
        <f t="shared" si="16"/>
        <v>0</v>
      </c>
      <c r="W48" s="66">
        <f t="shared" si="17"/>
        <v>0</v>
      </c>
      <c r="X48" s="66">
        <f t="shared" si="18"/>
        <v>0</v>
      </c>
      <c r="Y48" s="66">
        <f t="shared" si="19"/>
        <v>0</v>
      </c>
      <c r="Z48" s="66">
        <f t="shared" si="20"/>
        <v>0</v>
      </c>
      <c r="AA48" s="66">
        <f t="shared" si="21"/>
        <v>0</v>
      </c>
      <c r="AB48" s="66">
        <f t="shared" si="22"/>
        <v>0</v>
      </c>
      <c r="AC48" s="66">
        <f t="shared" si="23"/>
        <v>0</v>
      </c>
      <c r="AD48" s="66">
        <f t="shared" si="24"/>
        <v>0</v>
      </c>
      <c r="AG48" s="113"/>
      <c r="AI48" s="95"/>
      <c r="AJ48" s="95"/>
      <c r="AK48" s="95"/>
      <c r="AL48" s="94">
        <f t="shared" si="25"/>
        <v>0</v>
      </c>
      <c r="AM48" s="66">
        <f t="shared" si="47"/>
        <v>1</v>
      </c>
      <c r="AN48" s="66">
        <f t="shared" si="48"/>
        <v>0</v>
      </c>
      <c r="AO48" s="97" t="str">
        <f t="shared" si="49"/>
        <v/>
      </c>
    </row>
    <row r="49" spans="1:41" ht="12.95" customHeight="1" x14ac:dyDescent="0.25">
      <c r="A49" s="90">
        <v>34</v>
      </c>
      <c r="B49" s="106" t="s">
        <v>84</v>
      </c>
      <c r="C49" s="92" t="str">
        <f>B8</f>
        <v>Lahn</v>
      </c>
      <c r="D49" s="92"/>
      <c r="E49" s="50"/>
      <c r="F49" s="66">
        <f t="shared" si="6"/>
        <v>0</v>
      </c>
      <c r="G49" s="66">
        <f t="shared" si="0"/>
        <v>0</v>
      </c>
      <c r="H49" s="66">
        <f t="shared" si="7"/>
        <v>0</v>
      </c>
      <c r="I49" s="66">
        <f t="shared" si="1"/>
        <v>0</v>
      </c>
      <c r="J49" s="66">
        <f t="shared" si="8"/>
        <v>0</v>
      </c>
      <c r="K49" s="66">
        <f t="shared" si="2"/>
        <v>0</v>
      </c>
      <c r="L49" s="66">
        <f t="shared" si="9"/>
        <v>0</v>
      </c>
      <c r="M49" s="66">
        <f t="shared" si="3"/>
        <v>0</v>
      </c>
      <c r="N49" s="66">
        <f t="shared" si="10"/>
        <v>0</v>
      </c>
      <c r="O49" s="66">
        <f t="shared" si="4"/>
        <v>0</v>
      </c>
      <c r="P49" s="66">
        <f t="shared" si="11"/>
        <v>0</v>
      </c>
      <c r="Q49" s="66">
        <f t="shared" si="5"/>
        <v>0</v>
      </c>
      <c r="R49" s="66">
        <f t="shared" si="12"/>
        <v>0</v>
      </c>
      <c r="S49" s="66">
        <f t="shared" si="13"/>
        <v>0</v>
      </c>
      <c r="T49" s="66">
        <f t="shared" si="14"/>
        <v>1</v>
      </c>
      <c r="U49" s="66">
        <f t="shared" si="15"/>
        <v>0</v>
      </c>
      <c r="V49" s="66">
        <f t="shared" si="16"/>
        <v>0</v>
      </c>
      <c r="W49" s="66">
        <f t="shared" si="17"/>
        <v>0</v>
      </c>
      <c r="X49" s="66">
        <f t="shared" si="18"/>
        <v>0</v>
      </c>
      <c r="Y49" s="66">
        <f t="shared" si="19"/>
        <v>0</v>
      </c>
      <c r="Z49" s="66">
        <f t="shared" si="20"/>
        <v>0</v>
      </c>
      <c r="AA49" s="66">
        <f t="shared" si="21"/>
        <v>0</v>
      </c>
      <c r="AB49" s="66">
        <f t="shared" si="22"/>
        <v>0</v>
      </c>
      <c r="AC49" s="66">
        <f t="shared" si="23"/>
        <v>0</v>
      </c>
      <c r="AD49" s="66">
        <f t="shared" si="24"/>
        <v>0</v>
      </c>
      <c r="AG49" s="113"/>
      <c r="AI49" s="95"/>
      <c r="AJ49" s="95"/>
      <c r="AK49" s="95"/>
      <c r="AL49" s="94">
        <f t="shared" si="25"/>
        <v>0</v>
      </c>
      <c r="AM49" s="66">
        <f t="shared" si="47"/>
        <v>1</v>
      </c>
      <c r="AN49" s="66">
        <f t="shared" si="48"/>
        <v>0</v>
      </c>
      <c r="AO49" s="97" t="str">
        <f t="shared" si="49"/>
        <v/>
      </c>
    </row>
    <row r="50" spans="1:41" ht="12.95" customHeight="1" x14ac:dyDescent="0.25">
      <c r="A50" s="90">
        <v>35</v>
      </c>
      <c r="B50" s="106" t="s">
        <v>85</v>
      </c>
      <c r="C50" s="92" t="str">
        <f>B8</f>
        <v>Lahn</v>
      </c>
      <c r="D50" s="92"/>
      <c r="E50" s="50" t="s">
        <v>132</v>
      </c>
      <c r="F50" s="66" t="str">
        <f t="shared" si="6"/>
        <v>0</v>
      </c>
      <c r="G50" s="66">
        <f t="shared" si="0"/>
        <v>0</v>
      </c>
      <c r="H50" s="66">
        <f t="shared" si="7"/>
        <v>0</v>
      </c>
      <c r="I50" s="66">
        <f t="shared" si="1"/>
        <v>0</v>
      </c>
      <c r="J50" s="66">
        <f t="shared" si="8"/>
        <v>0</v>
      </c>
      <c r="K50" s="66">
        <f t="shared" si="2"/>
        <v>0</v>
      </c>
      <c r="L50" s="66">
        <f t="shared" si="9"/>
        <v>0</v>
      </c>
      <c r="M50" s="66">
        <f t="shared" si="3"/>
        <v>0</v>
      </c>
      <c r="N50" s="66">
        <f t="shared" si="10"/>
        <v>0</v>
      </c>
      <c r="O50" s="66">
        <f t="shared" si="4"/>
        <v>0</v>
      </c>
      <c r="P50" s="66">
        <f t="shared" si="11"/>
        <v>0</v>
      </c>
      <c r="Q50" s="66">
        <f t="shared" si="5"/>
        <v>0</v>
      </c>
      <c r="R50" s="66">
        <f t="shared" si="12"/>
        <v>0</v>
      </c>
      <c r="S50" s="66" t="str">
        <f t="shared" si="13"/>
        <v>0</v>
      </c>
      <c r="T50" s="66">
        <f t="shared" si="14"/>
        <v>0</v>
      </c>
      <c r="U50" s="66">
        <f t="shared" si="15"/>
        <v>0</v>
      </c>
      <c r="V50" s="66">
        <f t="shared" si="16"/>
        <v>0</v>
      </c>
      <c r="W50" s="66">
        <f t="shared" si="17"/>
        <v>0</v>
      </c>
      <c r="X50" s="66">
        <f t="shared" si="18"/>
        <v>0</v>
      </c>
      <c r="Y50" s="66">
        <f t="shared" si="19"/>
        <v>0</v>
      </c>
      <c r="Z50" s="66">
        <f t="shared" si="20"/>
        <v>0</v>
      </c>
      <c r="AA50" s="66">
        <f t="shared" si="21"/>
        <v>0</v>
      </c>
      <c r="AB50" s="66">
        <f t="shared" si="22"/>
        <v>0</v>
      </c>
      <c r="AC50" s="66">
        <f t="shared" si="23"/>
        <v>0</v>
      </c>
      <c r="AD50" s="66">
        <f t="shared" si="24"/>
        <v>0</v>
      </c>
      <c r="AG50" s="113"/>
      <c r="AI50" s="95"/>
      <c r="AJ50" s="95"/>
      <c r="AK50" s="95"/>
      <c r="AL50" s="94">
        <f t="shared" si="25"/>
        <v>0</v>
      </c>
      <c r="AM50" s="66">
        <f t="shared" si="47"/>
        <v>1</v>
      </c>
      <c r="AN50" s="66">
        <f t="shared" si="48"/>
        <v>0</v>
      </c>
      <c r="AO50" s="97" t="str">
        <f t="shared" si="49"/>
        <v/>
      </c>
    </row>
    <row r="51" spans="1:41" ht="12.95" customHeight="1" x14ac:dyDescent="0.25">
      <c r="A51" s="90">
        <v>36</v>
      </c>
      <c r="B51" s="106" t="s">
        <v>86</v>
      </c>
      <c r="C51" s="92" t="str">
        <f>B9</f>
        <v>Verein VIII</v>
      </c>
      <c r="D51" s="92"/>
      <c r="E51" s="50"/>
      <c r="F51" s="66">
        <f t="shared" si="6"/>
        <v>0</v>
      </c>
      <c r="G51" s="66">
        <f t="shared" si="0"/>
        <v>0</v>
      </c>
      <c r="H51" s="66">
        <f t="shared" si="7"/>
        <v>0</v>
      </c>
      <c r="I51" s="66">
        <f t="shared" si="1"/>
        <v>0</v>
      </c>
      <c r="J51" s="66">
        <f t="shared" si="8"/>
        <v>0</v>
      </c>
      <c r="K51" s="66">
        <f t="shared" si="2"/>
        <v>0</v>
      </c>
      <c r="L51" s="66">
        <f t="shared" si="9"/>
        <v>0</v>
      </c>
      <c r="M51" s="66">
        <f t="shared" si="3"/>
        <v>0</v>
      </c>
      <c r="N51" s="66">
        <f t="shared" si="10"/>
        <v>0</v>
      </c>
      <c r="O51" s="66">
        <f t="shared" si="4"/>
        <v>0</v>
      </c>
      <c r="P51" s="66">
        <f t="shared" si="11"/>
        <v>0</v>
      </c>
      <c r="Q51" s="66">
        <f t="shared" si="5"/>
        <v>0</v>
      </c>
      <c r="R51" s="66">
        <f t="shared" si="12"/>
        <v>0</v>
      </c>
      <c r="S51" s="66">
        <f t="shared" si="13"/>
        <v>0</v>
      </c>
      <c r="T51" s="66">
        <f t="shared" si="14"/>
        <v>0</v>
      </c>
      <c r="U51" s="66">
        <f t="shared" si="15"/>
        <v>0</v>
      </c>
      <c r="V51" s="66">
        <f t="shared" si="16"/>
        <v>1</v>
      </c>
      <c r="W51" s="66">
        <f t="shared" si="17"/>
        <v>0</v>
      </c>
      <c r="X51" s="66">
        <f t="shared" si="18"/>
        <v>0</v>
      </c>
      <c r="Y51" s="66">
        <f t="shared" si="19"/>
        <v>0</v>
      </c>
      <c r="Z51" s="66">
        <f t="shared" si="20"/>
        <v>0</v>
      </c>
      <c r="AA51" s="66">
        <f t="shared" si="21"/>
        <v>0</v>
      </c>
      <c r="AB51" s="66">
        <f t="shared" si="22"/>
        <v>0</v>
      </c>
      <c r="AC51" s="66">
        <f t="shared" si="23"/>
        <v>0</v>
      </c>
      <c r="AD51" s="66">
        <f t="shared" si="24"/>
        <v>0</v>
      </c>
      <c r="AG51" s="113"/>
      <c r="AI51" s="95"/>
      <c r="AJ51" s="95"/>
      <c r="AK51" s="95"/>
      <c r="AL51" s="94">
        <f t="shared" si="25"/>
        <v>0</v>
      </c>
      <c r="AM51" s="66">
        <f t="shared" ref="AM51" si="50">IF(AL51=D51,1,0)</f>
        <v>1</v>
      </c>
      <c r="AN51" s="66">
        <f t="shared" ref="AN51" si="51">IF(AL51=0,0,1)</f>
        <v>0</v>
      </c>
      <c r="AO51" s="97" t="str">
        <f t="shared" ref="AO51" si="52">IF(AM51+AN51=2,"Korrekt","")</f>
        <v/>
      </c>
    </row>
    <row r="52" spans="1:41" ht="12.95" customHeight="1" x14ac:dyDescent="0.25">
      <c r="A52" s="90">
        <v>37</v>
      </c>
      <c r="B52" s="106" t="s">
        <v>100</v>
      </c>
      <c r="C52" s="92" t="str">
        <f>B9</f>
        <v>Verein VIII</v>
      </c>
      <c r="D52" s="92"/>
      <c r="E52" s="50"/>
      <c r="F52" s="66">
        <f t="shared" si="6"/>
        <v>0</v>
      </c>
      <c r="G52" s="66">
        <f t="shared" ref="G52:G75" si="53">IF(C52=$B$2,F52,0)</f>
        <v>0</v>
      </c>
      <c r="H52" s="66">
        <f t="shared" si="7"/>
        <v>0</v>
      </c>
      <c r="I52" s="66">
        <f t="shared" ref="I52:I75" si="54">IF($C52=$B$3,F52,0)</f>
        <v>0</v>
      </c>
      <c r="J52" s="66">
        <f t="shared" si="8"/>
        <v>0</v>
      </c>
      <c r="K52" s="66">
        <f t="shared" ref="K52:K75" si="55">IF($C52=$B$4,F52,0)</f>
        <v>0</v>
      </c>
      <c r="L52" s="66">
        <f t="shared" si="9"/>
        <v>0</v>
      </c>
      <c r="M52" s="66">
        <f t="shared" ref="M52:M75" si="56">IF($C52=$B$5,F52,0)</f>
        <v>0</v>
      </c>
      <c r="N52" s="66">
        <f t="shared" si="10"/>
        <v>0</v>
      </c>
      <c r="O52" s="66">
        <f t="shared" ref="O52:O75" si="57">IF($C52=$B$6,F52,0)</f>
        <v>0</v>
      </c>
      <c r="P52" s="66">
        <f t="shared" si="11"/>
        <v>0</v>
      </c>
      <c r="Q52" s="66">
        <f t="shared" ref="Q52:Q75" si="58">IF($C52=$B$7,F52,0)</f>
        <v>0</v>
      </c>
      <c r="R52" s="66">
        <f t="shared" si="12"/>
        <v>0</v>
      </c>
      <c r="S52" s="66">
        <f t="shared" ref="S52:S75" si="59">IF($C52=$B$8,F52,0)</f>
        <v>0</v>
      </c>
      <c r="T52" s="66">
        <f t="shared" si="14"/>
        <v>0</v>
      </c>
      <c r="U52" s="66">
        <f t="shared" ref="U52:U75" si="60">IF($C52=$B$9,F52,0)</f>
        <v>0</v>
      </c>
      <c r="V52" s="66">
        <f t="shared" si="16"/>
        <v>1</v>
      </c>
      <c r="W52" s="66">
        <f t="shared" ref="W52:W75" si="61">IF($C52=$B$10,F52,0)</f>
        <v>0</v>
      </c>
      <c r="X52" s="66">
        <f t="shared" si="18"/>
        <v>0</v>
      </c>
      <c r="Y52" s="66">
        <f t="shared" ref="Y52:Y75" si="62">IF($C52=$B$11,F52,0)</f>
        <v>0</v>
      </c>
      <c r="Z52" s="66">
        <f t="shared" si="20"/>
        <v>0</v>
      </c>
      <c r="AA52" s="66">
        <f t="shared" ref="AA52:AA75" si="63">IF($C52=$B$12,F52,0)</f>
        <v>0</v>
      </c>
      <c r="AB52" s="66">
        <f t="shared" si="22"/>
        <v>0</v>
      </c>
      <c r="AC52" s="66">
        <f t="shared" ref="AC52:AC75" si="64">IF($C52=$B$13,F52,0)</f>
        <v>0</v>
      </c>
      <c r="AD52" s="66">
        <f t="shared" si="24"/>
        <v>0</v>
      </c>
      <c r="AG52" s="113"/>
      <c r="AI52" s="95"/>
      <c r="AJ52" s="95"/>
      <c r="AK52" s="95"/>
      <c r="AL52" s="94">
        <f t="shared" si="25"/>
        <v>0</v>
      </c>
    </row>
    <row r="53" spans="1:41" ht="12.95" customHeight="1" x14ac:dyDescent="0.25">
      <c r="A53" s="90">
        <v>38</v>
      </c>
      <c r="B53" s="106" t="s">
        <v>101</v>
      </c>
      <c r="C53" s="92" t="str">
        <f>B9</f>
        <v>Verein VIII</v>
      </c>
      <c r="D53" s="92"/>
      <c r="E53" s="50"/>
      <c r="F53" s="66">
        <f t="shared" si="6"/>
        <v>0</v>
      </c>
      <c r="G53" s="66">
        <f t="shared" si="53"/>
        <v>0</v>
      </c>
      <c r="H53" s="66">
        <f t="shared" si="7"/>
        <v>0</v>
      </c>
      <c r="I53" s="66">
        <f t="shared" si="54"/>
        <v>0</v>
      </c>
      <c r="J53" s="66">
        <f t="shared" si="8"/>
        <v>0</v>
      </c>
      <c r="K53" s="66">
        <f t="shared" si="55"/>
        <v>0</v>
      </c>
      <c r="L53" s="66">
        <f t="shared" si="9"/>
        <v>0</v>
      </c>
      <c r="M53" s="66">
        <f t="shared" si="56"/>
        <v>0</v>
      </c>
      <c r="N53" s="66">
        <f t="shared" si="10"/>
        <v>0</v>
      </c>
      <c r="O53" s="66">
        <f t="shared" si="57"/>
        <v>0</v>
      </c>
      <c r="P53" s="66">
        <f t="shared" si="11"/>
        <v>0</v>
      </c>
      <c r="Q53" s="66">
        <f t="shared" si="58"/>
        <v>0</v>
      </c>
      <c r="R53" s="66">
        <f t="shared" si="12"/>
        <v>0</v>
      </c>
      <c r="S53" s="66">
        <f t="shared" si="59"/>
        <v>0</v>
      </c>
      <c r="T53" s="66">
        <f t="shared" si="14"/>
        <v>0</v>
      </c>
      <c r="U53" s="66">
        <f t="shared" si="60"/>
        <v>0</v>
      </c>
      <c r="V53" s="66">
        <f t="shared" si="16"/>
        <v>1</v>
      </c>
      <c r="W53" s="66">
        <f t="shared" si="61"/>
        <v>0</v>
      </c>
      <c r="X53" s="66">
        <f t="shared" si="18"/>
        <v>0</v>
      </c>
      <c r="Y53" s="66">
        <f t="shared" si="62"/>
        <v>0</v>
      </c>
      <c r="Z53" s="66">
        <f t="shared" si="20"/>
        <v>0</v>
      </c>
      <c r="AA53" s="66">
        <f t="shared" si="63"/>
        <v>0</v>
      </c>
      <c r="AB53" s="66">
        <f t="shared" si="22"/>
        <v>0</v>
      </c>
      <c r="AC53" s="66">
        <f t="shared" si="64"/>
        <v>0</v>
      </c>
      <c r="AD53" s="66">
        <f t="shared" si="24"/>
        <v>0</v>
      </c>
      <c r="AG53" s="113"/>
      <c r="AI53" s="95"/>
      <c r="AJ53" s="95"/>
      <c r="AK53" s="95"/>
      <c r="AL53" s="94">
        <f t="shared" si="25"/>
        <v>0</v>
      </c>
    </row>
    <row r="54" spans="1:41" ht="12.95" customHeight="1" x14ac:dyDescent="0.25">
      <c r="A54" s="90">
        <v>39</v>
      </c>
      <c r="B54" s="106" t="s">
        <v>102</v>
      </c>
      <c r="C54" s="92" t="str">
        <f>B9</f>
        <v>Verein VIII</v>
      </c>
      <c r="D54" s="92"/>
      <c r="E54" s="50"/>
      <c r="F54" s="66">
        <f t="shared" si="6"/>
        <v>0</v>
      </c>
      <c r="G54" s="66">
        <f t="shared" si="53"/>
        <v>0</v>
      </c>
      <c r="H54" s="66">
        <f t="shared" si="7"/>
        <v>0</v>
      </c>
      <c r="I54" s="66">
        <f t="shared" si="54"/>
        <v>0</v>
      </c>
      <c r="J54" s="66">
        <f t="shared" si="8"/>
        <v>0</v>
      </c>
      <c r="K54" s="66">
        <f t="shared" si="55"/>
        <v>0</v>
      </c>
      <c r="L54" s="66">
        <f t="shared" si="9"/>
        <v>0</v>
      </c>
      <c r="M54" s="66">
        <f t="shared" si="56"/>
        <v>0</v>
      </c>
      <c r="N54" s="66">
        <f t="shared" si="10"/>
        <v>0</v>
      </c>
      <c r="O54" s="66">
        <f t="shared" si="57"/>
        <v>0</v>
      </c>
      <c r="P54" s="66">
        <f t="shared" si="11"/>
        <v>0</v>
      </c>
      <c r="Q54" s="66">
        <f t="shared" si="58"/>
        <v>0</v>
      </c>
      <c r="R54" s="66">
        <f t="shared" si="12"/>
        <v>0</v>
      </c>
      <c r="S54" s="66">
        <f t="shared" si="59"/>
        <v>0</v>
      </c>
      <c r="T54" s="66">
        <f t="shared" si="14"/>
        <v>0</v>
      </c>
      <c r="U54" s="66">
        <f t="shared" si="60"/>
        <v>0</v>
      </c>
      <c r="V54" s="66">
        <f t="shared" si="16"/>
        <v>1</v>
      </c>
      <c r="W54" s="66">
        <f t="shared" si="61"/>
        <v>0</v>
      </c>
      <c r="X54" s="66">
        <f t="shared" si="18"/>
        <v>0</v>
      </c>
      <c r="Y54" s="66">
        <f t="shared" si="62"/>
        <v>0</v>
      </c>
      <c r="Z54" s="66">
        <f t="shared" si="20"/>
        <v>0</v>
      </c>
      <c r="AA54" s="66">
        <f t="shared" si="63"/>
        <v>0</v>
      </c>
      <c r="AB54" s="66">
        <f t="shared" si="22"/>
        <v>0</v>
      </c>
      <c r="AC54" s="66">
        <f t="shared" si="64"/>
        <v>0</v>
      </c>
      <c r="AD54" s="66">
        <f t="shared" si="24"/>
        <v>0</v>
      </c>
      <c r="AG54" s="113"/>
      <c r="AI54" s="95"/>
      <c r="AJ54" s="95"/>
      <c r="AK54" s="95"/>
      <c r="AL54" s="94">
        <f t="shared" si="25"/>
        <v>0</v>
      </c>
    </row>
    <row r="55" spans="1:41" ht="12.95" customHeight="1" x14ac:dyDescent="0.25">
      <c r="A55" s="90">
        <v>40</v>
      </c>
      <c r="B55" s="106" t="s">
        <v>103</v>
      </c>
      <c r="C55" s="92" t="str">
        <f>B9</f>
        <v>Verein VIII</v>
      </c>
      <c r="D55" s="92"/>
      <c r="E55" s="50"/>
      <c r="F55" s="66">
        <f t="shared" si="6"/>
        <v>0</v>
      </c>
      <c r="G55" s="66">
        <f t="shared" si="53"/>
        <v>0</v>
      </c>
      <c r="H55" s="66">
        <f t="shared" si="7"/>
        <v>0</v>
      </c>
      <c r="I55" s="66">
        <f t="shared" si="54"/>
        <v>0</v>
      </c>
      <c r="J55" s="66">
        <f t="shared" si="8"/>
        <v>0</v>
      </c>
      <c r="K55" s="66">
        <f t="shared" si="55"/>
        <v>0</v>
      </c>
      <c r="L55" s="66">
        <f t="shared" si="9"/>
        <v>0</v>
      </c>
      <c r="M55" s="66">
        <f t="shared" si="56"/>
        <v>0</v>
      </c>
      <c r="N55" s="66">
        <f t="shared" si="10"/>
        <v>0</v>
      </c>
      <c r="O55" s="66">
        <f t="shared" si="57"/>
        <v>0</v>
      </c>
      <c r="P55" s="66">
        <f t="shared" si="11"/>
        <v>0</v>
      </c>
      <c r="Q55" s="66">
        <f t="shared" si="58"/>
        <v>0</v>
      </c>
      <c r="R55" s="66">
        <f t="shared" si="12"/>
        <v>0</v>
      </c>
      <c r="S55" s="66">
        <f t="shared" si="59"/>
        <v>0</v>
      </c>
      <c r="T55" s="66">
        <f t="shared" si="14"/>
        <v>0</v>
      </c>
      <c r="U55" s="66">
        <f t="shared" si="60"/>
        <v>0</v>
      </c>
      <c r="V55" s="66">
        <f t="shared" si="16"/>
        <v>1</v>
      </c>
      <c r="W55" s="66">
        <f t="shared" si="61"/>
        <v>0</v>
      </c>
      <c r="X55" s="66">
        <f t="shared" si="18"/>
        <v>0</v>
      </c>
      <c r="Y55" s="66">
        <f t="shared" si="62"/>
        <v>0</v>
      </c>
      <c r="Z55" s="66">
        <f t="shared" si="20"/>
        <v>0</v>
      </c>
      <c r="AA55" s="66">
        <f t="shared" si="63"/>
        <v>0</v>
      </c>
      <c r="AB55" s="66">
        <f t="shared" si="22"/>
        <v>0</v>
      </c>
      <c r="AC55" s="66">
        <f t="shared" si="64"/>
        <v>0</v>
      </c>
      <c r="AD55" s="66">
        <f t="shared" si="24"/>
        <v>0</v>
      </c>
      <c r="AG55" s="113"/>
      <c r="AI55" s="95"/>
      <c r="AJ55" s="95"/>
      <c r="AK55" s="95"/>
      <c r="AL55" s="94">
        <f t="shared" si="25"/>
        <v>0</v>
      </c>
    </row>
    <row r="56" spans="1:41" ht="12.95" customHeight="1" x14ac:dyDescent="0.25">
      <c r="A56" s="90">
        <v>41</v>
      </c>
      <c r="B56" s="106" t="s">
        <v>104</v>
      </c>
      <c r="C56" s="92" t="str">
        <f>B10</f>
        <v>Verein IX</v>
      </c>
      <c r="D56" s="92"/>
      <c r="E56" s="50"/>
      <c r="F56" s="66">
        <f t="shared" si="6"/>
        <v>0</v>
      </c>
      <c r="G56" s="66">
        <f t="shared" si="53"/>
        <v>0</v>
      </c>
      <c r="H56" s="66">
        <f t="shared" si="7"/>
        <v>0</v>
      </c>
      <c r="I56" s="66">
        <f t="shared" si="54"/>
        <v>0</v>
      </c>
      <c r="J56" s="66">
        <f t="shared" si="8"/>
        <v>0</v>
      </c>
      <c r="K56" s="66">
        <f t="shared" si="55"/>
        <v>0</v>
      </c>
      <c r="L56" s="66">
        <f t="shared" si="9"/>
        <v>0</v>
      </c>
      <c r="M56" s="66">
        <f t="shared" si="56"/>
        <v>0</v>
      </c>
      <c r="N56" s="66">
        <f t="shared" si="10"/>
        <v>0</v>
      </c>
      <c r="O56" s="66">
        <f t="shared" si="57"/>
        <v>0</v>
      </c>
      <c r="P56" s="66">
        <f t="shared" si="11"/>
        <v>0</v>
      </c>
      <c r="Q56" s="66">
        <f t="shared" si="58"/>
        <v>0</v>
      </c>
      <c r="R56" s="66">
        <f t="shared" si="12"/>
        <v>0</v>
      </c>
      <c r="S56" s="66">
        <f t="shared" si="59"/>
        <v>0</v>
      </c>
      <c r="T56" s="66">
        <f t="shared" si="14"/>
        <v>0</v>
      </c>
      <c r="U56" s="66">
        <f t="shared" si="60"/>
        <v>0</v>
      </c>
      <c r="V56" s="66">
        <f t="shared" si="16"/>
        <v>0</v>
      </c>
      <c r="W56" s="66">
        <f t="shared" si="61"/>
        <v>0</v>
      </c>
      <c r="X56" s="66">
        <f t="shared" si="18"/>
        <v>1</v>
      </c>
      <c r="Y56" s="66">
        <f t="shared" si="62"/>
        <v>0</v>
      </c>
      <c r="Z56" s="66">
        <f t="shared" si="20"/>
        <v>0</v>
      </c>
      <c r="AA56" s="66">
        <f t="shared" si="63"/>
        <v>0</v>
      </c>
      <c r="AB56" s="66">
        <f t="shared" si="22"/>
        <v>0</v>
      </c>
      <c r="AC56" s="66">
        <f t="shared" si="64"/>
        <v>0</v>
      </c>
      <c r="AD56" s="66">
        <f t="shared" si="24"/>
        <v>0</v>
      </c>
      <c r="AG56" s="113"/>
      <c r="AI56" s="95"/>
      <c r="AJ56" s="95"/>
      <c r="AK56" s="95"/>
      <c r="AL56" s="94">
        <f t="shared" si="25"/>
        <v>0</v>
      </c>
    </row>
    <row r="57" spans="1:41" ht="12.95" customHeight="1" x14ac:dyDescent="0.25">
      <c r="A57" s="90">
        <v>42</v>
      </c>
      <c r="B57" s="106" t="s">
        <v>105</v>
      </c>
      <c r="C57" s="92" t="str">
        <f>B10</f>
        <v>Verein IX</v>
      </c>
      <c r="D57" s="92"/>
      <c r="E57" s="50"/>
      <c r="F57" s="66">
        <f t="shared" si="6"/>
        <v>0</v>
      </c>
      <c r="G57" s="66">
        <f t="shared" si="53"/>
        <v>0</v>
      </c>
      <c r="H57" s="66">
        <f t="shared" si="7"/>
        <v>0</v>
      </c>
      <c r="I57" s="66">
        <f t="shared" si="54"/>
        <v>0</v>
      </c>
      <c r="J57" s="66">
        <f t="shared" si="8"/>
        <v>0</v>
      </c>
      <c r="K57" s="66">
        <f t="shared" si="55"/>
        <v>0</v>
      </c>
      <c r="L57" s="66">
        <f t="shared" si="9"/>
        <v>0</v>
      </c>
      <c r="M57" s="66">
        <f t="shared" si="56"/>
        <v>0</v>
      </c>
      <c r="N57" s="66">
        <f t="shared" si="10"/>
        <v>0</v>
      </c>
      <c r="O57" s="66">
        <f t="shared" si="57"/>
        <v>0</v>
      </c>
      <c r="P57" s="66">
        <f t="shared" si="11"/>
        <v>0</v>
      </c>
      <c r="Q57" s="66">
        <f t="shared" si="58"/>
        <v>0</v>
      </c>
      <c r="R57" s="66">
        <f t="shared" si="12"/>
        <v>0</v>
      </c>
      <c r="S57" s="66">
        <f t="shared" si="59"/>
        <v>0</v>
      </c>
      <c r="T57" s="66">
        <f t="shared" si="14"/>
        <v>0</v>
      </c>
      <c r="U57" s="66">
        <f t="shared" si="60"/>
        <v>0</v>
      </c>
      <c r="V57" s="66">
        <f t="shared" si="16"/>
        <v>0</v>
      </c>
      <c r="W57" s="66">
        <f t="shared" si="61"/>
        <v>0</v>
      </c>
      <c r="X57" s="66">
        <f t="shared" si="18"/>
        <v>1</v>
      </c>
      <c r="Y57" s="66">
        <f t="shared" si="62"/>
        <v>0</v>
      </c>
      <c r="Z57" s="66">
        <f t="shared" si="20"/>
        <v>0</v>
      </c>
      <c r="AA57" s="66">
        <f t="shared" si="63"/>
        <v>0</v>
      </c>
      <c r="AB57" s="66">
        <f t="shared" si="22"/>
        <v>0</v>
      </c>
      <c r="AC57" s="66">
        <f t="shared" si="64"/>
        <v>0</v>
      </c>
      <c r="AD57" s="66">
        <f t="shared" si="24"/>
        <v>0</v>
      </c>
      <c r="AG57" s="113"/>
      <c r="AI57" s="95"/>
      <c r="AJ57" s="95"/>
      <c r="AK57" s="95"/>
      <c r="AL57" s="94">
        <f t="shared" si="25"/>
        <v>0</v>
      </c>
    </row>
    <row r="58" spans="1:41" ht="12.95" customHeight="1" x14ac:dyDescent="0.25">
      <c r="A58" s="90">
        <v>43</v>
      </c>
      <c r="B58" s="106" t="s">
        <v>106</v>
      </c>
      <c r="C58" s="92" t="str">
        <f>B10</f>
        <v>Verein IX</v>
      </c>
      <c r="D58" s="92"/>
      <c r="E58" s="50"/>
      <c r="F58" s="66">
        <f t="shared" si="6"/>
        <v>0</v>
      </c>
      <c r="G58" s="66">
        <f t="shared" si="53"/>
        <v>0</v>
      </c>
      <c r="H58" s="66">
        <f t="shared" si="7"/>
        <v>0</v>
      </c>
      <c r="I58" s="66">
        <f t="shared" si="54"/>
        <v>0</v>
      </c>
      <c r="J58" s="66">
        <f t="shared" si="8"/>
        <v>0</v>
      </c>
      <c r="K58" s="66">
        <f t="shared" si="55"/>
        <v>0</v>
      </c>
      <c r="L58" s="66">
        <f t="shared" si="9"/>
        <v>0</v>
      </c>
      <c r="M58" s="66">
        <f t="shared" si="56"/>
        <v>0</v>
      </c>
      <c r="N58" s="66">
        <f t="shared" si="10"/>
        <v>0</v>
      </c>
      <c r="O58" s="66">
        <f t="shared" si="57"/>
        <v>0</v>
      </c>
      <c r="P58" s="66">
        <f t="shared" si="11"/>
        <v>0</v>
      </c>
      <c r="Q58" s="66">
        <f t="shared" si="58"/>
        <v>0</v>
      </c>
      <c r="R58" s="66">
        <f t="shared" si="12"/>
        <v>0</v>
      </c>
      <c r="S58" s="66">
        <f t="shared" si="59"/>
        <v>0</v>
      </c>
      <c r="T58" s="66">
        <f t="shared" si="14"/>
        <v>0</v>
      </c>
      <c r="U58" s="66">
        <f t="shared" si="60"/>
        <v>0</v>
      </c>
      <c r="V58" s="66">
        <f t="shared" si="16"/>
        <v>0</v>
      </c>
      <c r="W58" s="66">
        <f t="shared" si="61"/>
        <v>0</v>
      </c>
      <c r="X58" s="66">
        <f t="shared" si="18"/>
        <v>1</v>
      </c>
      <c r="Y58" s="66">
        <f t="shared" si="62"/>
        <v>0</v>
      </c>
      <c r="Z58" s="66">
        <f t="shared" si="20"/>
        <v>0</v>
      </c>
      <c r="AA58" s="66">
        <f t="shared" si="63"/>
        <v>0</v>
      </c>
      <c r="AB58" s="66">
        <f t="shared" si="22"/>
        <v>0</v>
      </c>
      <c r="AC58" s="66">
        <f t="shared" si="64"/>
        <v>0</v>
      </c>
      <c r="AD58" s="66">
        <f t="shared" si="24"/>
        <v>0</v>
      </c>
      <c r="AG58" s="113"/>
      <c r="AI58" s="95"/>
      <c r="AJ58" s="95"/>
      <c r="AK58" s="95"/>
      <c r="AL58" s="94">
        <f t="shared" si="25"/>
        <v>0</v>
      </c>
    </row>
    <row r="59" spans="1:41" ht="12.95" customHeight="1" x14ac:dyDescent="0.25">
      <c r="A59" s="90">
        <v>44</v>
      </c>
      <c r="B59" s="106" t="s">
        <v>107</v>
      </c>
      <c r="C59" s="92" t="str">
        <f>B10</f>
        <v>Verein IX</v>
      </c>
      <c r="D59" s="92"/>
      <c r="E59" s="50"/>
      <c r="F59" s="66">
        <f t="shared" si="6"/>
        <v>0</v>
      </c>
      <c r="G59" s="66">
        <f t="shared" si="53"/>
        <v>0</v>
      </c>
      <c r="H59" s="66">
        <f t="shared" si="7"/>
        <v>0</v>
      </c>
      <c r="I59" s="66">
        <f t="shared" si="54"/>
        <v>0</v>
      </c>
      <c r="J59" s="66">
        <f t="shared" si="8"/>
        <v>0</v>
      </c>
      <c r="K59" s="66">
        <f t="shared" si="55"/>
        <v>0</v>
      </c>
      <c r="L59" s="66">
        <f t="shared" si="9"/>
        <v>0</v>
      </c>
      <c r="M59" s="66">
        <f t="shared" si="56"/>
        <v>0</v>
      </c>
      <c r="N59" s="66">
        <f t="shared" si="10"/>
        <v>0</v>
      </c>
      <c r="O59" s="66">
        <f t="shared" si="57"/>
        <v>0</v>
      </c>
      <c r="P59" s="66">
        <f t="shared" si="11"/>
        <v>0</v>
      </c>
      <c r="Q59" s="66">
        <f t="shared" si="58"/>
        <v>0</v>
      </c>
      <c r="R59" s="66">
        <f t="shared" si="12"/>
        <v>0</v>
      </c>
      <c r="S59" s="66">
        <f t="shared" si="59"/>
        <v>0</v>
      </c>
      <c r="T59" s="66">
        <f t="shared" si="14"/>
        <v>0</v>
      </c>
      <c r="U59" s="66">
        <f t="shared" si="60"/>
        <v>0</v>
      </c>
      <c r="V59" s="66">
        <f t="shared" si="16"/>
        <v>0</v>
      </c>
      <c r="W59" s="66">
        <f t="shared" si="61"/>
        <v>0</v>
      </c>
      <c r="X59" s="66">
        <f t="shared" si="18"/>
        <v>1</v>
      </c>
      <c r="Y59" s="66">
        <f t="shared" si="62"/>
        <v>0</v>
      </c>
      <c r="Z59" s="66">
        <f t="shared" si="20"/>
        <v>0</v>
      </c>
      <c r="AA59" s="66">
        <f t="shared" si="63"/>
        <v>0</v>
      </c>
      <c r="AB59" s="66">
        <f t="shared" si="22"/>
        <v>0</v>
      </c>
      <c r="AC59" s="66">
        <f t="shared" si="64"/>
        <v>0</v>
      </c>
      <c r="AD59" s="66">
        <f t="shared" si="24"/>
        <v>0</v>
      </c>
      <c r="AG59" s="113"/>
      <c r="AI59" s="95"/>
      <c r="AJ59" s="95"/>
      <c r="AK59" s="95"/>
      <c r="AL59" s="94">
        <f t="shared" si="25"/>
        <v>0</v>
      </c>
    </row>
    <row r="60" spans="1:41" ht="12.95" customHeight="1" x14ac:dyDescent="0.25">
      <c r="A60" s="90">
        <v>45</v>
      </c>
      <c r="B60" s="106" t="s">
        <v>108</v>
      </c>
      <c r="C60" s="92" t="str">
        <f>B10</f>
        <v>Verein IX</v>
      </c>
      <c r="D60" s="92"/>
      <c r="E60" s="50"/>
      <c r="F60" s="66">
        <f t="shared" si="6"/>
        <v>0</v>
      </c>
      <c r="G60" s="66">
        <f t="shared" si="53"/>
        <v>0</v>
      </c>
      <c r="H60" s="66">
        <f t="shared" si="7"/>
        <v>0</v>
      </c>
      <c r="I60" s="66">
        <f t="shared" si="54"/>
        <v>0</v>
      </c>
      <c r="J60" s="66">
        <f t="shared" si="8"/>
        <v>0</v>
      </c>
      <c r="K60" s="66">
        <f t="shared" si="55"/>
        <v>0</v>
      </c>
      <c r="L60" s="66">
        <f t="shared" si="9"/>
        <v>0</v>
      </c>
      <c r="M60" s="66">
        <f t="shared" si="56"/>
        <v>0</v>
      </c>
      <c r="N60" s="66">
        <f t="shared" si="10"/>
        <v>0</v>
      </c>
      <c r="O60" s="66">
        <f t="shared" si="57"/>
        <v>0</v>
      </c>
      <c r="P60" s="66">
        <f t="shared" si="11"/>
        <v>0</v>
      </c>
      <c r="Q60" s="66">
        <f t="shared" si="58"/>
        <v>0</v>
      </c>
      <c r="R60" s="66">
        <f t="shared" si="12"/>
        <v>0</v>
      </c>
      <c r="S60" s="66">
        <f t="shared" si="59"/>
        <v>0</v>
      </c>
      <c r="T60" s="66">
        <f t="shared" si="14"/>
        <v>0</v>
      </c>
      <c r="U60" s="66">
        <f t="shared" si="60"/>
        <v>0</v>
      </c>
      <c r="V60" s="66">
        <f t="shared" si="16"/>
        <v>0</v>
      </c>
      <c r="W60" s="66">
        <f t="shared" si="61"/>
        <v>0</v>
      </c>
      <c r="X60" s="66">
        <f t="shared" si="18"/>
        <v>1</v>
      </c>
      <c r="Y60" s="66">
        <f t="shared" si="62"/>
        <v>0</v>
      </c>
      <c r="Z60" s="66">
        <f t="shared" si="20"/>
        <v>0</v>
      </c>
      <c r="AA60" s="66">
        <f t="shared" si="63"/>
        <v>0</v>
      </c>
      <c r="AB60" s="66">
        <f t="shared" si="22"/>
        <v>0</v>
      </c>
      <c r="AC60" s="66">
        <f t="shared" si="64"/>
        <v>0</v>
      </c>
      <c r="AD60" s="66">
        <f t="shared" si="24"/>
        <v>0</v>
      </c>
      <c r="AG60" s="113"/>
      <c r="AI60" s="95"/>
      <c r="AJ60" s="95"/>
      <c r="AK60" s="95"/>
      <c r="AL60" s="94">
        <f t="shared" si="25"/>
        <v>0</v>
      </c>
    </row>
    <row r="61" spans="1:41" ht="12.95" customHeight="1" x14ac:dyDescent="0.25">
      <c r="A61" s="90">
        <v>46</v>
      </c>
      <c r="B61" s="106" t="s">
        <v>109</v>
      </c>
      <c r="C61" s="92" t="str">
        <f>B11</f>
        <v>Verein X</v>
      </c>
      <c r="D61" s="92"/>
      <c r="E61" s="50"/>
      <c r="F61" s="66">
        <f t="shared" si="6"/>
        <v>0</v>
      </c>
      <c r="G61" s="66">
        <f t="shared" si="53"/>
        <v>0</v>
      </c>
      <c r="H61" s="66">
        <f t="shared" si="7"/>
        <v>0</v>
      </c>
      <c r="I61" s="66">
        <f t="shared" si="54"/>
        <v>0</v>
      </c>
      <c r="J61" s="66">
        <f t="shared" si="8"/>
        <v>0</v>
      </c>
      <c r="K61" s="66">
        <f t="shared" si="55"/>
        <v>0</v>
      </c>
      <c r="L61" s="66">
        <f t="shared" si="9"/>
        <v>0</v>
      </c>
      <c r="M61" s="66">
        <f t="shared" si="56"/>
        <v>0</v>
      </c>
      <c r="N61" s="66">
        <f t="shared" si="10"/>
        <v>0</v>
      </c>
      <c r="O61" s="66">
        <f t="shared" si="57"/>
        <v>0</v>
      </c>
      <c r="P61" s="66">
        <f t="shared" si="11"/>
        <v>0</v>
      </c>
      <c r="Q61" s="66">
        <f t="shared" si="58"/>
        <v>0</v>
      </c>
      <c r="R61" s="66">
        <f t="shared" si="12"/>
        <v>0</v>
      </c>
      <c r="S61" s="66">
        <f t="shared" si="59"/>
        <v>0</v>
      </c>
      <c r="T61" s="66">
        <f t="shared" si="14"/>
        <v>0</v>
      </c>
      <c r="U61" s="66">
        <f t="shared" si="60"/>
        <v>0</v>
      </c>
      <c r="V61" s="66">
        <f t="shared" si="16"/>
        <v>0</v>
      </c>
      <c r="W61" s="66">
        <f t="shared" si="61"/>
        <v>0</v>
      </c>
      <c r="X61" s="66">
        <f t="shared" si="18"/>
        <v>0</v>
      </c>
      <c r="Y61" s="66">
        <f t="shared" si="62"/>
        <v>0</v>
      </c>
      <c r="Z61" s="66">
        <f t="shared" si="20"/>
        <v>1</v>
      </c>
      <c r="AA61" s="66">
        <f t="shared" si="63"/>
        <v>0</v>
      </c>
      <c r="AB61" s="66">
        <f t="shared" si="22"/>
        <v>0</v>
      </c>
      <c r="AC61" s="66">
        <f t="shared" si="64"/>
        <v>0</v>
      </c>
      <c r="AD61" s="66">
        <f t="shared" si="24"/>
        <v>0</v>
      </c>
      <c r="AG61" s="113"/>
      <c r="AI61" s="95"/>
      <c r="AJ61" s="95"/>
      <c r="AK61" s="95"/>
      <c r="AL61" s="94">
        <f t="shared" si="25"/>
        <v>0</v>
      </c>
    </row>
    <row r="62" spans="1:41" ht="12.95" customHeight="1" x14ac:dyDescent="0.25">
      <c r="A62" s="90">
        <v>47</v>
      </c>
      <c r="B62" s="106" t="s">
        <v>110</v>
      </c>
      <c r="C62" s="92" t="str">
        <f>B11</f>
        <v>Verein X</v>
      </c>
      <c r="D62" s="92"/>
      <c r="E62" s="50"/>
      <c r="F62" s="66">
        <f t="shared" si="6"/>
        <v>0</v>
      </c>
      <c r="G62" s="66">
        <f t="shared" si="53"/>
        <v>0</v>
      </c>
      <c r="H62" s="66">
        <f t="shared" si="7"/>
        <v>0</v>
      </c>
      <c r="I62" s="66">
        <f t="shared" si="54"/>
        <v>0</v>
      </c>
      <c r="J62" s="66">
        <f t="shared" si="8"/>
        <v>0</v>
      </c>
      <c r="K62" s="66">
        <f t="shared" si="55"/>
        <v>0</v>
      </c>
      <c r="L62" s="66">
        <f t="shared" si="9"/>
        <v>0</v>
      </c>
      <c r="M62" s="66">
        <f t="shared" si="56"/>
        <v>0</v>
      </c>
      <c r="N62" s="66">
        <f t="shared" si="10"/>
        <v>0</v>
      </c>
      <c r="O62" s="66">
        <f t="shared" si="57"/>
        <v>0</v>
      </c>
      <c r="P62" s="66">
        <f t="shared" si="11"/>
        <v>0</v>
      </c>
      <c r="Q62" s="66">
        <f t="shared" si="58"/>
        <v>0</v>
      </c>
      <c r="R62" s="66">
        <f t="shared" si="12"/>
        <v>0</v>
      </c>
      <c r="S62" s="66">
        <f t="shared" si="59"/>
        <v>0</v>
      </c>
      <c r="T62" s="66">
        <f t="shared" si="14"/>
        <v>0</v>
      </c>
      <c r="U62" s="66">
        <f t="shared" si="60"/>
        <v>0</v>
      </c>
      <c r="V62" s="66">
        <f t="shared" si="16"/>
        <v>0</v>
      </c>
      <c r="W62" s="66">
        <f t="shared" si="61"/>
        <v>0</v>
      </c>
      <c r="X62" s="66">
        <f t="shared" si="18"/>
        <v>0</v>
      </c>
      <c r="Y62" s="66">
        <f t="shared" si="62"/>
        <v>0</v>
      </c>
      <c r="Z62" s="66">
        <f t="shared" si="20"/>
        <v>1</v>
      </c>
      <c r="AA62" s="66">
        <f t="shared" si="63"/>
        <v>0</v>
      </c>
      <c r="AB62" s="66">
        <f t="shared" si="22"/>
        <v>0</v>
      </c>
      <c r="AC62" s="66">
        <f t="shared" si="64"/>
        <v>0</v>
      </c>
      <c r="AD62" s="66">
        <f t="shared" si="24"/>
        <v>0</v>
      </c>
      <c r="AG62" s="113"/>
      <c r="AI62" s="95"/>
      <c r="AJ62" s="95"/>
      <c r="AK62" s="95"/>
      <c r="AL62" s="94">
        <f t="shared" si="25"/>
        <v>0</v>
      </c>
    </row>
    <row r="63" spans="1:41" ht="12.95" customHeight="1" x14ac:dyDescent="0.25">
      <c r="A63" s="90">
        <v>48</v>
      </c>
      <c r="B63" s="106" t="s">
        <v>111</v>
      </c>
      <c r="C63" s="92" t="str">
        <f>B11</f>
        <v>Verein X</v>
      </c>
      <c r="D63" s="92"/>
      <c r="E63" s="50"/>
      <c r="F63" s="66">
        <f t="shared" si="6"/>
        <v>0</v>
      </c>
      <c r="G63" s="66">
        <f t="shared" si="53"/>
        <v>0</v>
      </c>
      <c r="H63" s="66">
        <f t="shared" si="7"/>
        <v>0</v>
      </c>
      <c r="I63" s="66">
        <f t="shared" si="54"/>
        <v>0</v>
      </c>
      <c r="J63" s="66">
        <f t="shared" si="8"/>
        <v>0</v>
      </c>
      <c r="K63" s="66">
        <f t="shared" si="55"/>
        <v>0</v>
      </c>
      <c r="L63" s="66">
        <f t="shared" si="9"/>
        <v>0</v>
      </c>
      <c r="M63" s="66">
        <f t="shared" si="56"/>
        <v>0</v>
      </c>
      <c r="N63" s="66">
        <f t="shared" si="10"/>
        <v>0</v>
      </c>
      <c r="O63" s="66">
        <f t="shared" si="57"/>
        <v>0</v>
      </c>
      <c r="P63" s="66">
        <f t="shared" si="11"/>
        <v>0</v>
      </c>
      <c r="Q63" s="66">
        <f t="shared" si="58"/>
        <v>0</v>
      </c>
      <c r="R63" s="66">
        <f t="shared" si="12"/>
        <v>0</v>
      </c>
      <c r="S63" s="66">
        <f t="shared" si="59"/>
        <v>0</v>
      </c>
      <c r="T63" s="66">
        <f t="shared" si="14"/>
        <v>0</v>
      </c>
      <c r="U63" s="66">
        <f t="shared" si="60"/>
        <v>0</v>
      </c>
      <c r="V63" s="66">
        <f t="shared" si="16"/>
        <v>0</v>
      </c>
      <c r="W63" s="66">
        <f t="shared" si="61"/>
        <v>0</v>
      </c>
      <c r="X63" s="66">
        <f t="shared" si="18"/>
        <v>0</v>
      </c>
      <c r="Y63" s="66">
        <f t="shared" si="62"/>
        <v>0</v>
      </c>
      <c r="Z63" s="66">
        <f t="shared" si="20"/>
        <v>1</v>
      </c>
      <c r="AA63" s="66">
        <f t="shared" si="63"/>
        <v>0</v>
      </c>
      <c r="AB63" s="66">
        <f t="shared" si="22"/>
        <v>0</v>
      </c>
      <c r="AC63" s="66">
        <f t="shared" si="64"/>
        <v>0</v>
      </c>
      <c r="AD63" s="66">
        <f t="shared" si="24"/>
        <v>0</v>
      </c>
      <c r="AG63" s="113"/>
      <c r="AI63" s="95"/>
      <c r="AJ63" s="95"/>
      <c r="AK63" s="95"/>
      <c r="AL63" s="94">
        <f t="shared" si="25"/>
        <v>0</v>
      </c>
    </row>
    <row r="64" spans="1:41" ht="12.95" customHeight="1" x14ac:dyDescent="0.25">
      <c r="A64" s="90">
        <v>49</v>
      </c>
      <c r="B64" s="106" t="s">
        <v>112</v>
      </c>
      <c r="C64" s="92" t="str">
        <f>B11</f>
        <v>Verein X</v>
      </c>
      <c r="D64" s="92"/>
      <c r="E64" s="50"/>
      <c r="F64" s="66">
        <f t="shared" si="6"/>
        <v>0</v>
      </c>
      <c r="G64" s="66">
        <f t="shared" si="53"/>
        <v>0</v>
      </c>
      <c r="H64" s="66">
        <f t="shared" si="7"/>
        <v>0</v>
      </c>
      <c r="I64" s="66">
        <f t="shared" si="54"/>
        <v>0</v>
      </c>
      <c r="J64" s="66">
        <f t="shared" si="8"/>
        <v>0</v>
      </c>
      <c r="K64" s="66">
        <f t="shared" si="55"/>
        <v>0</v>
      </c>
      <c r="L64" s="66">
        <f t="shared" si="9"/>
        <v>0</v>
      </c>
      <c r="M64" s="66">
        <f t="shared" si="56"/>
        <v>0</v>
      </c>
      <c r="N64" s="66">
        <f t="shared" si="10"/>
        <v>0</v>
      </c>
      <c r="O64" s="66">
        <f t="shared" si="57"/>
        <v>0</v>
      </c>
      <c r="P64" s="66">
        <f t="shared" si="11"/>
        <v>0</v>
      </c>
      <c r="Q64" s="66">
        <f t="shared" si="58"/>
        <v>0</v>
      </c>
      <c r="R64" s="66">
        <f t="shared" si="12"/>
        <v>0</v>
      </c>
      <c r="S64" s="66">
        <f t="shared" si="59"/>
        <v>0</v>
      </c>
      <c r="T64" s="66">
        <f t="shared" si="14"/>
        <v>0</v>
      </c>
      <c r="U64" s="66">
        <f t="shared" si="60"/>
        <v>0</v>
      </c>
      <c r="V64" s="66">
        <f t="shared" si="16"/>
        <v>0</v>
      </c>
      <c r="W64" s="66">
        <f t="shared" si="61"/>
        <v>0</v>
      </c>
      <c r="X64" s="66">
        <f t="shared" si="18"/>
        <v>0</v>
      </c>
      <c r="Y64" s="66">
        <f t="shared" si="62"/>
        <v>0</v>
      </c>
      <c r="Z64" s="66">
        <f t="shared" si="20"/>
        <v>1</v>
      </c>
      <c r="AA64" s="66">
        <f t="shared" si="63"/>
        <v>0</v>
      </c>
      <c r="AB64" s="66">
        <f t="shared" si="22"/>
        <v>0</v>
      </c>
      <c r="AC64" s="66">
        <f t="shared" si="64"/>
        <v>0</v>
      </c>
      <c r="AD64" s="66">
        <f t="shared" si="24"/>
        <v>0</v>
      </c>
      <c r="AG64" s="113"/>
      <c r="AI64" s="95"/>
      <c r="AJ64" s="95"/>
      <c r="AK64" s="95"/>
      <c r="AL64" s="94">
        <f t="shared" si="25"/>
        <v>0</v>
      </c>
    </row>
    <row r="65" spans="1:38" ht="12.95" customHeight="1" x14ac:dyDescent="0.25">
      <c r="A65" s="90">
        <v>50</v>
      </c>
      <c r="B65" s="106" t="s">
        <v>113</v>
      </c>
      <c r="C65" s="92" t="str">
        <f>B11</f>
        <v>Verein X</v>
      </c>
      <c r="D65" s="92"/>
      <c r="E65" s="50"/>
      <c r="F65" s="66">
        <f t="shared" si="6"/>
        <v>0</v>
      </c>
      <c r="G65" s="66">
        <f t="shared" si="53"/>
        <v>0</v>
      </c>
      <c r="H65" s="66">
        <f t="shared" si="7"/>
        <v>0</v>
      </c>
      <c r="I65" s="66">
        <f t="shared" si="54"/>
        <v>0</v>
      </c>
      <c r="J65" s="66">
        <f t="shared" si="8"/>
        <v>0</v>
      </c>
      <c r="K65" s="66">
        <f t="shared" si="55"/>
        <v>0</v>
      </c>
      <c r="L65" s="66">
        <f t="shared" si="9"/>
        <v>0</v>
      </c>
      <c r="M65" s="66">
        <f t="shared" si="56"/>
        <v>0</v>
      </c>
      <c r="N65" s="66">
        <f t="shared" si="10"/>
        <v>0</v>
      </c>
      <c r="O65" s="66">
        <f t="shared" si="57"/>
        <v>0</v>
      </c>
      <c r="P65" s="66">
        <f t="shared" si="11"/>
        <v>0</v>
      </c>
      <c r="Q65" s="66">
        <f t="shared" si="58"/>
        <v>0</v>
      </c>
      <c r="R65" s="66">
        <f t="shared" si="12"/>
        <v>0</v>
      </c>
      <c r="S65" s="66">
        <f t="shared" si="59"/>
        <v>0</v>
      </c>
      <c r="T65" s="66">
        <f t="shared" si="14"/>
        <v>0</v>
      </c>
      <c r="U65" s="66">
        <f t="shared" si="60"/>
        <v>0</v>
      </c>
      <c r="V65" s="66">
        <f t="shared" si="16"/>
        <v>0</v>
      </c>
      <c r="W65" s="66">
        <f t="shared" si="61"/>
        <v>0</v>
      </c>
      <c r="X65" s="66">
        <f t="shared" si="18"/>
        <v>0</v>
      </c>
      <c r="Y65" s="66">
        <f t="shared" si="62"/>
        <v>0</v>
      </c>
      <c r="Z65" s="66">
        <f t="shared" si="20"/>
        <v>1</v>
      </c>
      <c r="AA65" s="66">
        <f t="shared" si="63"/>
        <v>0</v>
      </c>
      <c r="AB65" s="66">
        <f t="shared" si="22"/>
        <v>0</v>
      </c>
      <c r="AC65" s="66">
        <f t="shared" si="64"/>
        <v>0</v>
      </c>
      <c r="AD65" s="66">
        <f t="shared" si="24"/>
        <v>0</v>
      </c>
      <c r="AG65" s="113"/>
      <c r="AI65" s="95"/>
      <c r="AJ65" s="95"/>
      <c r="AK65" s="95"/>
      <c r="AL65" s="94">
        <f t="shared" si="25"/>
        <v>0</v>
      </c>
    </row>
    <row r="66" spans="1:38" ht="12.95" customHeight="1" x14ac:dyDescent="0.25">
      <c r="A66" s="90">
        <v>51</v>
      </c>
      <c r="B66" s="106" t="s">
        <v>114</v>
      </c>
      <c r="C66" s="92" t="str">
        <f>B12</f>
        <v>Verein XI</v>
      </c>
      <c r="D66" s="92"/>
      <c r="E66" s="50"/>
      <c r="F66" s="66">
        <f t="shared" si="6"/>
        <v>0</v>
      </c>
      <c r="G66" s="66">
        <f t="shared" si="53"/>
        <v>0</v>
      </c>
      <c r="H66" s="66">
        <f t="shared" si="7"/>
        <v>0</v>
      </c>
      <c r="I66" s="66">
        <f t="shared" si="54"/>
        <v>0</v>
      </c>
      <c r="J66" s="66">
        <f t="shared" si="8"/>
        <v>0</v>
      </c>
      <c r="K66" s="66">
        <f t="shared" si="55"/>
        <v>0</v>
      </c>
      <c r="L66" s="66">
        <f t="shared" si="9"/>
        <v>0</v>
      </c>
      <c r="M66" s="66">
        <f t="shared" si="56"/>
        <v>0</v>
      </c>
      <c r="N66" s="66">
        <f t="shared" si="10"/>
        <v>0</v>
      </c>
      <c r="O66" s="66">
        <f t="shared" si="57"/>
        <v>0</v>
      </c>
      <c r="P66" s="66">
        <f t="shared" si="11"/>
        <v>0</v>
      </c>
      <c r="Q66" s="66">
        <f t="shared" si="58"/>
        <v>0</v>
      </c>
      <c r="R66" s="66">
        <f t="shared" si="12"/>
        <v>0</v>
      </c>
      <c r="S66" s="66">
        <f t="shared" si="59"/>
        <v>0</v>
      </c>
      <c r="T66" s="66">
        <f t="shared" si="14"/>
        <v>0</v>
      </c>
      <c r="U66" s="66">
        <f t="shared" si="60"/>
        <v>0</v>
      </c>
      <c r="V66" s="66">
        <f t="shared" si="16"/>
        <v>0</v>
      </c>
      <c r="W66" s="66">
        <f t="shared" si="61"/>
        <v>0</v>
      </c>
      <c r="X66" s="66">
        <f t="shared" si="18"/>
        <v>0</v>
      </c>
      <c r="Y66" s="66">
        <f t="shared" si="62"/>
        <v>0</v>
      </c>
      <c r="Z66" s="66">
        <f t="shared" si="20"/>
        <v>0</v>
      </c>
      <c r="AA66" s="66">
        <f t="shared" si="63"/>
        <v>0</v>
      </c>
      <c r="AB66" s="66">
        <f t="shared" si="22"/>
        <v>1</v>
      </c>
      <c r="AC66" s="66">
        <f t="shared" si="64"/>
        <v>0</v>
      </c>
      <c r="AD66" s="66">
        <f t="shared" si="24"/>
        <v>0</v>
      </c>
      <c r="AG66" s="113"/>
      <c r="AI66" s="95"/>
      <c r="AJ66" s="95"/>
      <c r="AK66" s="95"/>
      <c r="AL66" s="94">
        <f t="shared" si="25"/>
        <v>0</v>
      </c>
    </row>
    <row r="67" spans="1:38" ht="12.95" customHeight="1" x14ac:dyDescent="0.25">
      <c r="A67" s="90">
        <v>52</v>
      </c>
      <c r="B67" s="106" t="s">
        <v>115</v>
      </c>
      <c r="C67" s="92" t="str">
        <f>B12</f>
        <v>Verein XI</v>
      </c>
      <c r="D67" s="92"/>
      <c r="E67" s="50"/>
      <c r="F67" s="66">
        <f t="shared" si="6"/>
        <v>0</v>
      </c>
      <c r="G67" s="66">
        <f t="shared" si="53"/>
        <v>0</v>
      </c>
      <c r="H67" s="66">
        <f t="shared" si="7"/>
        <v>0</v>
      </c>
      <c r="I67" s="66">
        <f t="shared" si="54"/>
        <v>0</v>
      </c>
      <c r="J67" s="66">
        <f t="shared" si="8"/>
        <v>0</v>
      </c>
      <c r="K67" s="66">
        <f t="shared" si="55"/>
        <v>0</v>
      </c>
      <c r="L67" s="66">
        <f t="shared" si="9"/>
        <v>0</v>
      </c>
      <c r="M67" s="66">
        <f t="shared" si="56"/>
        <v>0</v>
      </c>
      <c r="N67" s="66">
        <f t="shared" si="10"/>
        <v>0</v>
      </c>
      <c r="O67" s="66">
        <f t="shared" si="57"/>
        <v>0</v>
      </c>
      <c r="P67" s="66">
        <f t="shared" si="11"/>
        <v>0</v>
      </c>
      <c r="Q67" s="66">
        <f t="shared" si="58"/>
        <v>0</v>
      </c>
      <c r="R67" s="66">
        <f t="shared" si="12"/>
        <v>0</v>
      </c>
      <c r="S67" s="66">
        <f t="shared" si="59"/>
        <v>0</v>
      </c>
      <c r="T67" s="66">
        <f t="shared" si="14"/>
        <v>0</v>
      </c>
      <c r="U67" s="66">
        <f t="shared" si="60"/>
        <v>0</v>
      </c>
      <c r="V67" s="66">
        <f t="shared" si="16"/>
        <v>0</v>
      </c>
      <c r="W67" s="66">
        <f t="shared" si="61"/>
        <v>0</v>
      </c>
      <c r="X67" s="66">
        <f t="shared" si="18"/>
        <v>0</v>
      </c>
      <c r="Y67" s="66">
        <f t="shared" si="62"/>
        <v>0</v>
      </c>
      <c r="Z67" s="66">
        <f t="shared" si="20"/>
        <v>0</v>
      </c>
      <c r="AA67" s="66">
        <f t="shared" si="63"/>
        <v>0</v>
      </c>
      <c r="AB67" s="66">
        <f t="shared" si="22"/>
        <v>1</v>
      </c>
      <c r="AC67" s="66">
        <f t="shared" si="64"/>
        <v>0</v>
      </c>
      <c r="AD67" s="66">
        <f t="shared" si="24"/>
        <v>0</v>
      </c>
      <c r="AG67" s="113"/>
      <c r="AI67" s="95"/>
      <c r="AJ67" s="95"/>
      <c r="AK67" s="95"/>
      <c r="AL67" s="94">
        <f t="shared" si="25"/>
        <v>0</v>
      </c>
    </row>
    <row r="68" spans="1:38" ht="12.95" customHeight="1" x14ac:dyDescent="0.25">
      <c r="A68" s="90">
        <v>53</v>
      </c>
      <c r="B68" s="106" t="s">
        <v>116</v>
      </c>
      <c r="C68" s="92" t="str">
        <f>B12</f>
        <v>Verein XI</v>
      </c>
      <c r="D68" s="92"/>
      <c r="E68" s="50"/>
      <c r="F68" s="66">
        <f t="shared" si="6"/>
        <v>0</v>
      </c>
      <c r="G68" s="66">
        <f t="shared" si="53"/>
        <v>0</v>
      </c>
      <c r="H68" s="66">
        <f t="shared" si="7"/>
        <v>0</v>
      </c>
      <c r="I68" s="66">
        <f t="shared" si="54"/>
        <v>0</v>
      </c>
      <c r="J68" s="66">
        <f t="shared" si="8"/>
        <v>0</v>
      </c>
      <c r="K68" s="66">
        <f t="shared" si="55"/>
        <v>0</v>
      </c>
      <c r="L68" s="66">
        <f t="shared" si="9"/>
        <v>0</v>
      </c>
      <c r="M68" s="66">
        <f t="shared" si="56"/>
        <v>0</v>
      </c>
      <c r="N68" s="66">
        <f t="shared" si="10"/>
        <v>0</v>
      </c>
      <c r="O68" s="66">
        <f t="shared" si="57"/>
        <v>0</v>
      </c>
      <c r="P68" s="66">
        <f t="shared" si="11"/>
        <v>0</v>
      </c>
      <c r="Q68" s="66">
        <f t="shared" si="58"/>
        <v>0</v>
      </c>
      <c r="R68" s="66">
        <f t="shared" si="12"/>
        <v>0</v>
      </c>
      <c r="S68" s="66">
        <f t="shared" si="59"/>
        <v>0</v>
      </c>
      <c r="T68" s="66">
        <f t="shared" si="14"/>
        <v>0</v>
      </c>
      <c r="U68" s="66">
        <f t="shared" si="60"/>
        <v>0</v>
      </c>
      <c r="V68" s="66">
        <f t="shared" si="16"/>
        <v>0</v>
      </c>
      <c r="W68" s="66">
        <f t="shared" si="61"/>
        <v>0</v>
      </c>
      <c r="X68" s="66">
        <f t="shared" si="18"/>
        <v>0</v>
      </c>
      <c r="Y68" s="66">
        <f t="shared" si="62"/>
        <v>0</v>
      </c>
      <c r="Z68" s="66">
        <f t="shared" si="20"/>
        <v>0</v>
      </c>
      <c r="AA68" s="66">
        <f t="shared" si="63"/>
        <v>0</v>
      </c>
      <c r="AB68" s="66">
        <f t="shared" si="22"/>
        <v>1</v>
      </c>
      <c r="AC68" s="66">
        <f t="shared" si="64"/>
        <v>0</v>
      </c>
      <c r="AD68" s="66">
        <f t="shared" si="24"/>
        <v>0</v>
      </c>
      <c r="AG68" s="113"/>
      <c r="AI68" s="95"/>
      <c r="AJ68" s="95"/>
      <c r="AK68" s="95"/>
      <c r="AL68" s="94">
        <f t="shared" si="25"/>
        <v>0</v>
      </c>
    </row>
    <row r="69" spans="1:38" ht="12.95" customHeight="1" x14ac:dyDescent="0.25">
      <c r="A69" s="90">
        <v>54</v>
      </c>
      <c r="B69" s="106" t="s">
        <v>117</v>
      </c>
      <c r="C69" s="92" t="str">
        <f>B12</f>
        <v>Verein XI</v>
      </c>
      <c r="D69" s="92"/>
      <c r="E69" s="50"/>
      <c r="F69" s="66">
        <f t="shared" si="6"/>
        <v>0</v>
      </c>
      <c r="G69" s="66">
        <f t="shared" si="53"/>
        <v>0</v>
      </c>
      <c r="H69" s="66">
        <f t="shared" si="7"/>
        <v>0</v>
      </c>
      <c r="I69" s="66">
        <f t="shared" si="54"/>
        <v>0</v>
      </c>
      <c r="J69" s="66">
        <f t="shared" si="8"/>
        <v>0</v>
      </c>
      <c r="K69" s="66">
        <f t="shared" si="55"/>
        <v>0</v>
      </c>
      <c r="L69" s="66">
        <f t="shared" si="9"/>
        <v>0</v>
      </c>
      <c r="M69" s="66">
        <f t="shared" si="56"/>
        <v>0</v>
      </c>
      <c r="N69" s="66">
        <f t="shared" si="10"/>
        <v>0</v>
      </c>
      <c r="O69" s="66">
        <f t="shared" si="57"/>
        <v>0</v>
      </c>
      <c r="P69" s="66">
        <f t="shared" si="11"/>
        <v>0</v>
      </c>
      <c r="Q69" s="66">
        <f t="shared" si="58"/>
        <v>0</v>
      </c>
      <c r="R69" s="66">
        <f t="shared" si="12"/>
        <v>0</v>
      </c>
      <c r="S69" s="66">
        <f t="shared" si="59"/>
        <v>0</v>
      </c>
      <c r="T69" s="66">
        <f t="shared" si="14"/>
        <v>0</v>
      </c>
      <c r="U69" s="66">
        <f t="shared" si="60"/>
        <v>0</v>
      </c>
      <c r="V69" s="66">
        <f t="shared" si="16"/>
        <v>0</v>
      </c>
      <c r="W69" s="66">
        <f t="shared" si="61"/>
        <v>0</v>
      </c>
      <c r="X69" s="66">
        <f t="shared" si="18"/>
        <v>0</v>
      </c>
      <c r="Y69" s="66">
        <f t="shared" si="62"/>
        <v>0</v>
      </c>
      <c r="Z69" s="66">
        <f t="shared" si="20"/>
        <v>0</v>
      </c>
      <c r="AA69" s="66">
        <f t="shared" si="63"/>
        <v>0</v>
      </c>
      <c r="AB69" s="66">
        <f t="shared" si="22"/>
        <v>1</v>
      </c>
      <c r="AC69" s="66">
        <f t="shared" si="64"/>
        <v>0</v>
      </c>
      <c r="AD69" s="66">
        <f t="shared" si="24"/>
        <v>0</v>
      </c>
      <c r="AG69" s="113"/>
      <c r="AI69" s="95"/>
      <c r="AJ69" s="95"/>
      <c r="AK69" s="95"/>
      <c r="AL69" s="94">
        <f t="shared" si="25"/>
        <v>0</v>
      </c>
    </row>
    <row r="70" spans="1:38" ht="12.95" customHeight="1" x14ac:dyDescent="0.25">
      <c r="A70" s="90">
        <v>55</v>
      </c>
      <c r="B70" s="106" t="s">
        <v>118</v>
      </c>
      <c r="C70" s="92" t="str">
        <f>B12</f>
        <v>Verein XI</v>
      </c>
      <c r="D70" s="92"/>
      <c r="E70" s="50"/>
      <c r="F70" s="66">
        <f t="shared" si="6"/>
        <v>0</v>
      </c>
      <c r="G70" s="66">
        <f t="shared" si="53"/>
        <v>0</v>
      </c>
      <c r="H70" s="66">
        <f t="shared" si="7"/>
        <v>0</v>
      </c>
      <c r="I70" s="66">
        <f t="shared" si="54"/>
        <v>0</v>
      </c>
      <c r="J70" s="66">
        <f t="shared" si="8"/>
        <v>0</v>
      </c>
      <c r="K70" s="66">
        <f t="shared" si="55"/>
        <v>0</v>
      </c>
      <c r="L70" s="66">
        <f t="shared" si="9"/>
        <v>0</v>
      </c>
      <c r="M70" s="66">
        <f t="shared" si="56"/>
        <v>0</v>
      </c>
      <c r="N70" s="66">
        <f t="shared" si="10"/>
        <v>0</v>
      </c>
      <c r="O70" s="66">
        <f t="shared" si="57"/>
        <v>0</v>
      </c>
      <c r="P70" s="66">
        <f t="shared" si="11"/>
        <v>0</v>
      </c>
      <c r="Q70" s="66">
        <f t="shared" si="58"/>
        <v>0</v>
      </c>
      <c r="R70" s="66">
        <f t="shared" si="12"/>
        <v>0</v>
      </c>
      <c r="S70" s="66">
        <f t="shared" si="59"/>
        <v>0</v>
      </c>
      <c r="T70" s="66">
        <f t="shared" si="14"/>
        <v>0</v>
      </c>
      <c r="U70" s="66">
        <f t="shared" si="60"/>
        <v>0</v>
      </c>
      <c r="V70" s="66">
        <f t="shared" si="16"/>
        <v>0</v>
      </c>
      <c r="W70" s="66">
        <f t="shared" si="61"/>
        <v>0</v>
      </c>
      <c r="X70" s="66">
        <f t="shared" si="18"/>
        <v>0</v>
      </c>
      <c r="Y70" s="66">
        <f t="shared" si="62"/>
        <v>0</v>
      </c>
      <c r="Z70" s="66">
        <f t="shared" si="20"/>
        <v>0</v>
      </c>
      <c r="AA70" s="66">
        <f t="shared" si="63"/>
        <v>0</v>
      </c>
      <c r="AB70" s="66">
        <f t="shared" si="22"/>
        <v>1</v>
      </c>
      <c r="AC70" s="66">
        <f t="shared" si="64"/>
        <v>0</v>
      </c>
      <c r="AD70" s="66">
        <f t="shared" si="24"/>
        <v>0</v>
      </c>
      <c r="AG70" s="113"/>
      <c r="AI70" s="95"/>
      <c r="AJ70" s="95"/>
      <c r="AK70" s="95"/>
      <c r="AL70" s="94">
        <f t="shared" si="25"/>
        <v>0</v>
      </c>
    </row>
    <row r="71" spans="1:38" ht="12.95" customHeight="1" x14ac:dyDescent="0.25">
      <c r="A71" s="90">
        <v>56</v>
      </c>
      <c r="B71" s="106" t="s">
        <v>119</v>
      </c>
      <c r="C71" s="92" t="str">
        <f>B13</f>
        <v>Verein XII</v>
      </c>
      <c r="D71" s="92"/>
      <c r="E71" s="50"/>
      <c r="F71" s="66">
        <f t="shared" si="6"/>
        <v>0</v>
      </c>
      <c r="G71" s="66">
        <f t="shared" si="53"/>
        <v>0</v>
      </c>
      <c r="H71" s="66">
        <f t="shared" si="7"/>
        <v>0</v>
      </c>
      <c r="I71" s="66">
        <f t="shared" si="54"/>
        <v>0</v>
      </c>
      <c r="J71" s="66">
        <f t="shared" si="8"/>
        <v>0</v>
      </c>
      <c r="K71" s="66">
        <f t="shared" si="55"/>
        <v>0</v>
      </c>
      <c r="L71" s="66">
        <f t="shared" si="9"/>
        <v>0</v>
      </c>
      <c r="M71" s="66">
        <f t="shared" si="56"/>
        <v>0</v>
      </c>
      <c r="N71" s="66">
        <f t="shared" si="10"/>
        <v>0</v>
      </c>
      <c r="O71" s="66">
        <f t="shared" si="57"/>
        <v>0</v>
      </c>
      <c r="P71" s="66">
        <f t="shared" si="11"/>
        <v>0</v>
      </c>
      <c r="Q71" s="66">
        <f t="shared" si="58"/>
        <v>0</v>
      </c>
      <c r="R71" s="66">
        <f t="shared" si="12"/>
        <v>0</v>
      </c>
      <c r="S71" s="66">
        <f t="shared" si="59"/>
        <v>0</v>
      </c>
      <c r="T71" s="66">
        <f t="shared" si="14"/>
        <v>0</v>
      </c>
      <c r="U71" s="66">
        <f t="shared" si="60"/>
        <v>0</v>
      </c>
      <c r="V71" s="66">
        <f t="shared" si="16"/>
        <v>0</v>
      </c>
      <c r="W71" s="66">
        <f t="shared" si="61"/>
        <v>0</v>
      </c>
      <c r="X71" s="66">
        <f t="shared" si="18"/>
        <v>0</v>
      </c>
      <c r="Y71" s="66">
        <f t="shared" si="62"/>
        <v>0</v>
      </c>
      <c r="Z71" s="66">
        <f t="shared" si="20"/>
        <v>0</v>
      </c>
      <c r="AA71" s="66">
        <f t="shared" si="63"/>
        <v>0</v>
      </c>
      <c r="AB71" s="66">
        <f t="shared" si="22"/>
        <v>0</v>
      </c>
      <c r="AC71" s="66">
        <f t="shared" si="64"/>
        <v>0</v>
      </c>
      <c r="AD71" s="66">
        <f t="shared" si="24"/>
        <v>1</v>
      </c>
      <c r="AG71" s="113"/>
      <c r="AI71" s="95"/>
      <c r="AJ71" s="95"/>
      <c r="AK71" s="95"/>
      <c r="AL71" s="94">
        <f t="shared" si="25"/>
        <v>0</v>
      </c>
    </row>
    <row r="72" spans="1:38" ht="12.95" customHeight="1" x14ac:dyDescent="0.25">
      <c r="A72" s="90">
        <v>57</v>
      </c>
      <c r="B72" s="106" t="s">
        <v>120</v>
      </c>
      <c r="C72" s="92" t="str">
        <f>B13</f>
        <v>Verein XII</v>
      </c>
      <c r="D72" s="92"/>
      <c r="E72" s="50"/>
      <c r="F72" s="66">
        <f t="shared" si="6"/>
        <v>0</v>
      </c>
      <c r="G72" s="66">
        <f t="shared" si="53"/>
        <v>0</v>
      </c>
      <c r="H72" s="66">
        <f t="shared" si="7"/>
        <v>0</v>
      </c>
      <c r="I72" s="66">
        <f t="shared" si="54"/>
        <v>0</v>
      </c>
      <c r="J72" s="66">
        <f t="shared" si="8"/>
        <v>0</v>
      </c>
      <c r="K72" s="66">
        <f t="shared" si="55"/>
        <v>0</v>
      </c>
      <c r="L72" s="66">
        <f t="shared" si="9"/>
        <v>0</v>
      </c>
      <c r="M72" s="66">
        <f t="shared" si="56"/>
        <v>0</v>
      </c>
      <c r="N72" s="66">
        <f t="shared" si="10"/>
        <v>0</v>
      </c>
      <c r="O72" s="66">
        <f t="shared" si="57"/>
        <v>0</v>
      </c>
      <c r="P72" s="66">
        <f t="shared" si="11"/>
        <v>0</v>
      </c>
      <c r="Q72" s="66">
        <f t="shared" si="58"/>
        <v>0</v>
      </c>
      <c r="R72" s="66">
        <f t="shared" si="12"/>
        <v>0</v>
      </c>
      <c r="S72" s="66">
        <f t="shared" si="59"/>
        <v>0</v>
      </c>
      <c r="T72" s="66">
        <f t="shared" si="14"/>
        <v>0</v>
      </c>
      <c r="U72" s="66">
        <f t="shared" si="60"/>
        <v>0</v>
      </c>
      <c r="V72" s="66">
        <f t="shared" si="16"/>
        <v>0</v>
      </c>
      <c r="W72" s="66">
        <f t="shared" si="61"/>
        <v>0</v>
      </c>
      <c r="X72" s="66">
        <f t="shared" si="18"/>
        <v>0</v>
      </c>
      <c r="Y72" s="66">
        <f t="shared" si="62"/>
        <v>0</v>
      </c>
      <c r="Z72" s="66">
        <f t="shared" si="20"/>
        <v>0</v>
      </c>
      <c r="AA72" s="66">
        <f t="shared" si="63"/>
        <v>0</v>
      </c>
      <c r="AB72" s="66">
        <f t="shared" si="22"/>
        <v>0</v>
      </c>
      <c r="AC72" s="66">
        <f t="shared" si="64"/>
        <v>0</v>
      </c>
      <c r="AD72" s="66">
        <f t="shared" si="24"/>
        <v>1</v>
      </c>
      <c r="AG72" s="113"/>
      <c r="AI72" s="95"/>
      <c r="AJ72" s="95"/>
      <c r="AK72" s="95"/>
      <c r="AL72" s="94">
        <f t="shared" si="25"/>
        <v>0</v>
      </c>
    </row>
    <row r="73" spans="1:38" ht="12.95" customHeight="1" x14ac:dyDescent="0.25">
      <c r="A73" s="90">
        <v>58</v>
      </c>
      <c r="B73" s="106" t="s">
        <v>121</v>
      </c>
      <c r="C73" s="92" t="str">
        <f>B13</f>
        <v>Verein XII</v>
      </c>
      <c r="D73" s="92"/>
      <c r="E73" s="50"/>
      <c r="F73" s="66">
        <f t="shared" si="6"/>
        <v>0</v>
      </c>
      <c r="G73" s="66">
        <f t="shared" si="53"/>
        <v>0</v>
      </c>
      <c r="H73" s="66">
        <f t="shared" si="7"/>
        <v>0</v>
      </c>
      <c r="I73" s="66">
        <f t="shared" si="54"/>
        <v>0</v>
      </c>
      <c r="J73" s="66">
        <f t="shared" si="8"/>
        <v>0</v>
      </c>
      <c r="K73" s="66">
        <f t="shared" si="55"/>
        <v>0</v>
      </c>
      <c r="L73" s="66">
        <f t="shared" si="9"/>
        <v>0</v>
      </c>
      <c r="M73" s="66">
        <f t="shared" si="56"/>
        <v>0</v>
      </c>
      <c r="N73" s="66">
        <f t="shared" si="10"/>
        <v>0</v>
      </c>
      <c r="O73" s="66">
        <f t="shared" si="57"/>
        <v>0</v>
      </c>
      <c r="P73" s="66">
        <f t="shared" si="11"/>
        <v>0</v>
      </c>
      <c r="Q73" s="66">
        <f t="shared" si="58"/>
        <v>0</v>
      </c>
      <c r="R73" s="66">
        <f t="shared" si="12"/>
        <v>0</v>
      </c>
      <c r="S73" s="66">
        <f t="shared" si="59"/>
        <v>0</v>
      </c>
      <c r="T73" s="66">
        <f t="shared" si="14"/>
        <v>0</v>
      </c>
      <c r="U73" s="66">
        <f t="shared" si="60"/>
        <v>0</v>
      </c>
      <c r="V73" s="66">
        <f t="shared" si="16"/>
        <v>0</v>
      </c>
      <c r="W73" s="66">
        <f t="shared" si="61"/>
        <v>0</v>
      </c>
      <c r="X73" s="66">
        <f t="shared" si="18"/>
        <v>0</v>
      </c>
      <c r="Y73" s="66">
        <f t="shared" si="62"/>
        <v>0</v>
      </c>
      <c r="Z73" s="66">
        <f t="shared" si="20"/>
        <v>0</v>
      </c>
      <c r="AA73" s="66">
        <f t="shared" si="63"/>
        <v>0</v>
      </c>
      <c r="AB73" s="66">
        <f t="shared" si="22"/>
        <v>0</v>
      </c>
      <c r="AC73" s="66">
        <f t="shared" si="64"/>
        <v>0</v>
      </c>
      <c r="AD73" s="66">
        <f t="shared" si="24"/>
        <v>1</v>
      </c>
      <c r="AG73" s="113"/>
      <c r="AI73" s="95"/>
      <c r="AJ73" s="95"/>
      <c r="AK73" s="95"/>
      <c r="AL73" s="94">
        <f t="shared" si="25"/>
        <v>0</v>
      </c>
    </row>
    <row r="74" spans="1:38" ht="12.95" customHeight="1" x14ac:dyDescent="0.25">
      <c r="A74" s="90">
        <v>59</v>
      </c>
      <c r="B74" s="106" t="s">
        <v>122</v>
      </c>
      <c r="C74" s="92" t="str">
        <f>B13</f>
        <v>Verein XII</v>
      </c>
      <c r="D74" s="92"/>
      <c r="E74" s="50"/>
      <c r="F74" s="66">
        <f t="shared" si="6"/>
        <v>0</v>
      </c>
      <c r="G74" s="66">
        <f t="shared" si="53"/>
        <v>0</v>
      </c>
      <c r="H74" s="66">
        <f t="shared" si="7"/>
        <v>0</v>
      </c>
      <c r="I74" s="66">
        <f t="shared" si="54"/>
        <v>0</v>
      </c>
      <c r="J74" s="66">
        <f t="shared" si="8"/>
        <v>0</v>
      </c>
      <c r="K74" s="66">
        <f t="shared" si="55"/>
        <v>0</v>
      </c>
      <c r="L74" s="66">
        <f t="shared" si="9"/>
        <v>0</v>
      </c>
      <c r="M74" s="66">
        <f t="shared" si="56"/>
        <v>0</v>
      </c>
      <c r="N74" s="66">
        <f t="shared" si="10"/>
        <v>0</v>
      </c>
      <c r="O74" s="66">
        <f t="shared" si="57"/>
        <v>0</v>
      </c>
      <c r="P74" s="66">
        <f t="shared" si="11"/>
        <v>0</v>
      </c>
      <c r="Q74" s="66">
        <f t="shared" si="58"/>
        <v>0</v>
      </c>
      <c r="R74" s="66">
        <f t="shared" si="12"/>
        <v>0</v>
      </c>
      <c r="S74" s="66">
        <f t="shared" si="59"/>
        <v>0</v>
      </c>
      <c r="T74" s="66">
        <f t="shared" si="14"/>
        <v>0</v>
      </c>
      <c r="U74" s="66">
        <f t="shared" si="60"/>
        <v>0</v>
      </c>
      <c r="V74" s="66">
        <f t="shared" si="16"/>
        <v>0</v>
      </c>
      <c r="W74" s="66">
        <f t="shared" si="61"/>
        <v>0</v>
      </c>
      <c r="X74" s="66">
        <f t="shared" si="18"/>
        <v>0</v>
      </c>
      <c r="Y74" s="66">
        <f t="shared" si="62"/>
        <v>0</v>
      </c>
      <c r="Z74" s="66">
        <f t="shared" si="20"/>
        <v>0</v>
      </c>
      <c r="AA74" s="66">
        <f t="shared" si="63"/>
        <v>0</v>
      </c>
      <c r="AB74" s="66">
        <f t="shared" si="22"/>
        <v>0</v>
      </c>
      <c r="AC74" s="66">
        <f t="shared" si="64"/>
        <v>0</v>
      </c>
      <c r="AD74" s="66">
        <f t="shared" si="24"/>
        <v>1</v>
      </c>
      <c r="AG74" s="113"/>
      <c r="AI74" s="95"/>
      <c r="AJ74" s="95"/>
      <c r="AK74" s="95"/>
      <c r="AL74" s="94">
        <f t="shared" si="25"/>
        <v>0</v>
      </c>
    </row>
    <row r="75" spans="1:38" ht="12.95" customHeight="1" x14ac:dyDescent="0.25">
      <c r="A75" s="90">
        <v>60</v>
      </c>
      <c r="B75" s="106" t="s">
        <v>123</v>
      </c>
      <c r="C75" s="92" t="str">
        <f>B13</f>
        <v>Verein XII</v>
      </c>
      <c r="D75" s="92"/>
      <c r="E75" s="50"/>
      <c r="F75" s="66">
        <f t="shared" si="6"/>
        <v>0</v>
      </c>
      <c r="G75" s="66">
        <f t="shared" si="53"/>
        <v>0</v>
      </c>
      <c r="H75" s="66">
        <f t="shared" si="7"/>
        <v>0</v>
      </c>
      <c r="I75" s="66">
        <f t="shared" si="54"/>
        <v>0</v>
      </c>
      <c r="J75" s="66">
        <f t="shared" si="8"/>
        <v>0</v>
      </c>
      <c r="K75" s="66">
        <f t="shared" si="55"/>
        <v>0</v>
      </c>
      <c r="L75" s="66">
        <f t="shared" si="9"/>
        <v>0</v>
      </c>
      <c r="M75" s="66">
        <f t="shared" si="56"/>
        <v>0</v>
      </c>
      <c r="N75" s="66">
        <f t="shared" si="10"/>
        <v>0</v>
      </c>
      <c r="O75" s="66">
        <f t="shared" si="57"/>
        <v>0</v>
      </c>
      <c r="P75" s="66">
        <f t="shared" si="11"/>
        <v>0</v>
      </c>
      <c r="Q75" s="66">
        <f t="shared" si="58"/>
        <v>0</v>
      </c>
      <c r="R75" s="66">
        <f t="shared" si="12"/>
        <v>0</v>
      </c>
      <c r="S75" s="66">
        <f t="shared" si="59"/>
        <v>0</v>
      </c>
      <c r="T75" s="66">
        <f t="shared" si="14"/>
        <v>0</v>
      </c>
      <c r="U75" s="66">
        <f t="shared" si="60"/>
        <v>0</v>
      </c>
      <c r="V75" s="66">
        <f t="shared" si="16"/>
        <v>0</v>
      </c>
      <c r="W75" s="66">
        <f t="shared" si="61"/>
        <v>0</v>
      </c>
      <c r="X75" s="66">
        <f t="shared" si="18"/>
        <v>0</v>
      </c>
      <c r="Y75" s="66">
        <f t="shared" si="62"/>
        <v>0</v>
      </c>
      <c r="Z75" s="66">
        <f t="shared" si="20"/>
        <v>0</v>
      </c>
      <c r="AA75" s="66">
        <f t="shared" si="63"/>
        <v>0</v>
      </c>
      <c r="AB75" s="66">
        <f t="shared" si="22"/>
        <v>0</v>
      </c>
      <c r="AC75" s="66">
        <f t="shared" si="64"/>
        <v>0</v>
      </c>
      <c r="AD75" s="66">
        <f t="shared" si="24"/>
        <v>1</v>
      </c>
      <c r="AG75" s="113"/>
      <c r="AI75" s="95"/>
      <c r="AJ75" s="95"/>
      <c r="AK75" s="95"/>
      <c r="AL75" s="94">
        <f t="shared" si="25"/>
        <v>0</v>
      </c>
    </row>
    <row r="76" spans="1:38" ht="15" customHeight="1" x14ac:dyDescent="0.25">
      <c r="G76" s="66">
        <f>LARGE(G16:G75,1)+LARGE(G16:G75,2)+LARGE(G16:G75,3)</f>
        <v>200.6</v>
      </c>
      <c r="H76" s="66">
        <f>SUM(H16:H75)</f>
        <v>4</v>
      </c>
      <c r="I76" s="66">
        <f>LARGE(I16:I75,1)+LARGE(I16:I75,2)+LARGE(I16:I75,3)</f>
        <v>1059.8000000000002</v>
      </c>
      <c r="J76" s="66">
        <f>SUM(J16:J75)</f>
        <v>4</v>
      </c>
      <c r="K76" s="66">
        <f>LARGE(K16:K75,1)+LARGE(K16:K75,2)+LARGE(K16:K75,3)</f>
        <v>674</v>
      </c>
      <c r="L76" s="66">
        <f>SUM(L16:L75)</f>
        <v>4</v>
      </c>
      <c r="M76" s="66">
        <f>LARGE(M16:M75,1)+LARGE(M16:M75,2)+LARGE(M16:M75,3)</f>
        <v>955.5</v>
      </c>
      <c r="N76" s="66">
        <f>SUM(N16:N75)</f>
        <v>4</v>
      </c>
      <c r="O76" s="66">
        <f>LARGE(O16:O75,1)+LARGE(O16:O75,2)+LARGE(O16:O75,3)</f>
        <v>379.3</v>
      </c>
      <c r="P76" s="66">
        <f>SUM(P16:P75)</f>
        <v>4</v>
      </c>
      <c r="Q76" s="66">
        <f>LARGE(Q16:Q75,1)+LARGE(Q16:Q75,2)+LARGE(Q16:Q75,3)</f>
        <v>274.7</v>
      </c>
      <c r="R76" s="66">
        <f>SUM(R16:R75)</f>
        <v>4</v>
      </c>
      <c r="S76" s="66">
        <f>LARGE(S16:S75,1)+LARGE(S16:S75,2)+LARGE(S16:S75,3)</f>
        <v>305</v>
      </c>
      <c r="T76" s="66">
        <f>SUM(T16:T75)</f>
        <v>4</v>
      </c>
      <c r="U76" s="66">
        <f>LARGE(U16:U75,1)+LARGE(U16:U75,2)+LARGE(U16:U75,3)</f>
        <v>0</v>
      </c>
      <c r="V76" s="66">
        <f>SUM(V16:V75)</f>
        <v>5</v>
      </c>
      <c r="W76" s="66">
        <f>LARGE(W16:W75,1)+LARGE(W16:W75,2)+LARGE(W16:W75,3)</f>
        <v>0</v>
      </c>
      <c r="X76" s="66">
        <f>SUM(X16:X75)</f>
        <v>5</v>
      </c>
      <c r="Y76" s="66">
        <f>LARGE(Y16:Y75,1)+LARGE(Y16:Y75,2)+LARGE(Y16:Y75,3)</f>
        <v>0</v>
      </c>
      <c r="Z76" s="66">
        <f>SUM(Z16:Z75)</f>
        <v>5</v>
      </c>
      <c r="AA76" s="66">
        <f>LARGE(AA16:AA75,1)+LARGE(AA16:AA75,2)+LARGE(AA16:AA75,3)</f>
        <v>0</v>
      </c>
      <c r="AB76" s="66">
        <f>SUM(AB16:AB75)</f>
        <v>5</v>
      </c>
      <c r="AC76" s="66">
        <f>LARGE(AC16:AC75,1)+LARGE(AC16:AC75,2)+LARGE(AC16:AC75,3)</f>
        <v>0</v>
      </c>
      <c r="AD76" s="66">
        <f>SUM(AD16:AD75)</f>
        <v>5</v>
      </c>
    </row>
    <row r="77" spans="1:38" ht="15" customHeight="1" x14ac:dyDescent="0.25">
      <c r="C77" s="66" t="s">
        <v>59</v>
      </c>
    </row>
  </sheetData>
  <sheetProtection algorithmName="SHA-512" hashValue="vW9d9/O+LS7uNlDd6gaUP3UFFXbyC262M9TnX+g7fgQL+JC/kOJg9BaQ3Of2nhVa8g7mA8Va1MNh9MTeA3Z36g==" saltValue="gxuKMxrMeuo79t0B0YHrbA==" spinCount="100000" sheet="1" objects="1" scenarios="1"/>
  <protectedRanges>
    <protectedRange sqref="AG16:AG75" name="Bereich10"/>
    <protectedRange sqref="AK7:AK13" name="Bereich8"/>
    <protectedRange sqref="AK5:AL6" name="Bereich6"/>
    <protectedRange sqref="C16:C75" name="Bereich4"/>
    <protectedRange sqref="AI16:AK75" name="Bereich3"/>
    <protectedRange sqref="B2:B13" name="Bereich1"/>
    <protectedRange sqref="B16:E75" name="Bereich5"/>
    <protectedRange sqref="AK7:AK13" name="Bereich7"/>
    <protectedRange sqref="AK7:AL13" name="Bereich9"/>
  </protectedRanges>
  <mergeCells count="6">
    <mergeCell ref="AI15:AL15"/>
    <mergeCell ref="AK6:AL6"/>
    <mergeCell ref="AK1:AL1"/>
    <mergeCell ref="AK2:AL2"/>
    <mergeCell ref="AK5:AL5"/>
    <mergeCell ref="AK7:AL7"/>
  </mergeCells>
  <phoneticPr fontId="20" type="noConversion"/>
  <dataValidations count="2">
    <dataValidation type="custom" showInputMessage="1" showErrorMessage="1" errorTitle="Achtung!" error="Bitte vorher die Standaufsicht eintragen! (weiter mit &quot;Abbrechen&quot;)" sqref="D16:D75" xr:uid="{00000000-0002-0000-0100-000001000000}">
      <formula1>NOT(ISBLANK($AK$7))</formula1>
    </dataValidation>
    <dataValidation type="list" allowBlank="1" showInputMessage="1" showErrorMessage="1" sqref="C16:C75" xr:uid="{93A10793-3BE4-497D-BA8D-BED07E85CA1E}">
      <formula1>$B$2:$B$13</formula1>
    </dataValidation>
  </dataValidations>
  <pageMargins left="0.7" right="0.7" top="0.78740157499999996" bottom="0.78740157499999996" header="0.3" footer="0.3"/>
  <pageSetup paperSize="9" scale="77" orientation="landscape" horizontalDpi="0" verticalDpi="0" r:id="rId1"/>
  <rowBreaks count="1" manualBreakCount="1">
    <brk id="27" max="2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>
    <pageSetUpPr fitToPage="1"/>
  </sheetPr>
  <dimension ref="A1:AO77"/>
  <sheetViews>
    <sheetView workbookViewId="0">
      <selection activeCell="AI1" sqref="AI1:AJ1"/>
    </sheetView>
  </sheetViews>
  <sheetFormatPr baseColWidth="10"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 t="str">
        <f>Übersicht!E4</f>
        <v>Neubörger</v>
      </c>
      <c r="AJ1" s="168"/>
    </row>
    <row r="2" spans="1:41" x14ac:dyDescent="0.25">
      <c r="A2" s="101">
        <v>1</v>
      </c>
      <c r="B2" s="64" t="str">
        <f>'Wettkampf 1'!B2</f>
        <v>Esterwegen</v>
      </c>
      <c r="D2" s="72">
        <f>G76</f>
        <v>0</v>
      </c>
      <c r="E2" s="105" t="str">
        <f>IF(H76&gt;4,"Es sind zu viele Schützen in Wertung!"," ")</f>
        <v>Es sind zu viele Schützen in Wertung!</v>
      </c>
      <c r="AH2" s="102" t="s">
        <v>31</v>
      </c>
      <c r="AI2" s="169" t="str">
        <f>Übersicht!E3</f>
        <v>28.09.</v>
      </c>
      <c r="AJ2" s="168"/>
    </row>
    <row r="3" spans="1:41" x14ac:dyDescent="0.25">
      <c r="A3" s="101">
        <v>2</v>
      </c>
      <c r="B3" s="64" t="str">
        <f>'Wettkampf 1'!B3</f>
        <v>Lähden Jugend I</v>
      </c>
      <c r="D3" s="72">
        <f>I76</f>
        <v>0</v>
      </c>
      <c r="E3" s="105" t="str">
        <f>IF(J76&gt;4,"Es sind zu viele Schützen in Wertung!"," ")</f>
        <v>Es sind zu viele Schützen in Wertung!</v>
      </c>
    </row>
    <row r="4" spans="1:41" x14ac:dyDescent="0.25">
      <c r="A4" s="101">
        <v>3</v>
      </c>
      <c r="B4" s="64" t="str">
        <f>'Wettkampf 1'!B4</f>
        <v>Börgerwald</v>
      </c>
      <c r="D4" s="72">
        <f>K76</f>
        <v>0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Börgermoor</v>
      </c>
      <c r="D5" s="72">
        <f>M76</f>
        <v>0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/>
      <c r="AJ5" s="164"/>
      <c r="AK5" s="75"/>
    </row>
    <row r="6" spans="1:41" x14ac:dyDescent="0.25">
      <c r="A6" s="101">
        <v>5</v>
      </c>
      <c r="B6" s="64" t="str">
        <f>'Wettkampf 1'!B6</f>
        <v>Spahnharrenstätte</v>
      </c>
      <c r="D6" s="72">
        <f>O76</f>
        <v>0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/>
      <c r="AJ6" s="167"/>
      <c r="AK6" s="75"/>
    </row>
    <row r="7" spans="1:41" x14ac:dyDescent="0.25">
      <c r="A7" s="101">
        <v>6</v>
      </c>
      <c r="B7" s="64" t="str">
        <f>'Wettkampf 1'!B7</f>
        <v>Lorup</v>
      </c>
      <c r="D7" s="72">
        <f>Q76</f>
        <v>0</v>
      </c>
      <c r="E7" s="105" t="str">
        <f>IF(R76&gt;4,"Es sind zu viele Schützen in Wertung!"," ")</f>
        <v>Es sind zu viele Schützen in Wertung!</v>
      </c>
      <c r="AG7" s="75"/>
      <c r="AH7" s="102" t="s">
        <v>51</v>
      </c>
      <c r="AI7" s="170" t="s">
        <v>60</v>
      </c>
      <c r="AJ7" s="171"/>
      <c r="AK7" s="75"/>
    </row>
    <row r="8" spans="1:41" x14ac:dyDescent="0.25">
      <c r="A8" s="101">
        <v>7</v>
      </c>
      <c r="B8" s="64" t="str">
        <f>'Wettkampf 1'!B8</f>
        <v>Lahn</v>
      </c>
      <c r="D8" s="72">
        <f>S76</f>
        <v>0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Verein VIII</v>
      </c>
      <c r="D9" s="72">
        <f>U76</f>
        <v>0</v>
      </c>
      <c r="E9" s="105" t="str">
        <f>IF(V76&gt;4,"Es sind zu viele Schützen in Wertung!"," ")</f>
        <v>Es sind zu viele Schützen in Wertung!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Verein IX</v>
      </c>
      <c r="D10" s="72">
        <f>W76</f>
        <v>0</v>
      </c>
      <c r="E10" s="105" t="str">
        <f>IF(X76&gt;4,"Es sind zu viele Schützen in Wertung!"," ")</f>
        <v>Es sind zu viele Schützen in Wertung!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Verein X</v>
      </c>
      <c r="D11" s="72">
        <f>Y76</f>
        <v>0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Verein XI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94</v>
      </c>
      <c r="T15" s="80"/>
      <c r="U15" s="66" t="s">
        <v>95</v>
      </c>
      <c r="V15" s="80"/>
      <c r="W15" s="66" t="s">
        <v>96</v>
      </c>
      <c r="X15" s="80"/>
      <c r="Y15" s="66" t="s">
        <v>97</v>
      </c>
      <c r="Z15" s="80"/>
      <c r="AA15" s="66" t="s">
        <v>98</v>
      </c>
      <c r="AB15" s="80"/>
      <c r="AC15" s="66" t="s">
        <v>99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Gedecknis Stefan</v>
      </c>
      <c r="C16" s="65" t="str">
        <f>'Wettkampf 1'!C16</f>
        <v>Esterwegen</v>
      </c>
      <c r="D16" s="81"/>
      <c r="E16" s="82"/>
      <c r="F16" s="67">
        <f>IF(E16="x","0",D16)</f>
        <v>0</v>
      </c>
      <c r="G16" s="68">
        <f>IF(C16=$B$2,F16,0)</f>
        <v>0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1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>Wübben Jasper</v>
      </c>
      <c r="C17" s="65" t="str">
        <f>'Wettkampf 1'!C17</f>
        <v>Esterwegen</v>
      </c>
      <c r="D17" s="81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51" si="5">IF($C17=$B$4,F17,0)</f>
        <v>0</v>
      </c>
      <c r="L17" s="68">
        <f t="shared" ref="L17:L75" si="6">(IF(AND($E17="",$C17=$B$4),1,0))</f>
        <v>0</v>
      </c>
      <c r="M17" s="68">
        <f t="shared" ref="M17:M51" si="7">IF($C17=$B$5,F17,0)</f>
        <v>0</v>
      </c>
      <c r="N17" s="68">
        <f t="shared" ref="N17:N75" si="8">(IF(AND($E17="",$C17=$B$5),1,0))</f>
        <v>0</v>
      </c>
      <c r="O17" s="68">
        <f t="shared" ref="O17:O51" si="9">IF($C17=$B$6,F17,0)</f>
        <v>0</v>
      </c>
      <c r="P17" s="68">
        <f t="shared" ref="P17:P75" si="10">(IF(AND($E17="",$C17=$B$6),1,0))</f>
        <v>0</v>
      </c>
      <c r="Q17" s="68">
        <f t="shared" ref="Q17:Q51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45" si="26">IF(AJ17=D17,1,0)</f>
        <v>1</v>
      </c>
      <c r="AL17" s="69">
        <f t="shared" ref="AL17:AL45" si="27">IF(AJ17=0,0,1)</f>
        <v>0</v>
      </c>
      <c r="AM17" s="70" t="str">
        <f t="shared" ref="AM17:AM45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Engbers Julian</v>
      </c>
      <c r="C18" s="65" t="str">
        <f>'Wettkampf 1'!C18</f>
        <v>Esterwegen</v>
      </c>
      <c r="D18" s="81"/>
      <c r="E18" s="82"/>
      <c r="F18" s="67">
        <f t="shared" si="0"/>
        <v>0</v>
      </c>
      <c r="G18" s="68">
        <f t="shared" si="1"/>
        <v>0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1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Meyer Johan</v>
      </c>
      <c r="C19" s="65" t="str">
        <f>'Wettkampf 1'!C19</f>
        <v>Esterwegen</v>
      </c>
      <c r="D19" s="81"/>
      <c r="E19" s="82"/>
      <c r="F19" s="67">
        <f t="shared" si="0"/>
        <v>0</v>
      </c>
      <c r="G19" s="68">
        <f t="shared" si="1"/>
        <v>0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1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>Esterwegen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>Strüwing Inja</v>
      </c>
      <c r="C21" s="65" t="str">
        <f>'Wettkampf 1'!C21</f>
        <v>Lähden Jugend I</v>
      </c>
      <c r="D21" s="81"/>
      <c r="E21" s="82"/>
      <c r="F21" s="67">
        <f t="shared" si="0"/>
        <v>0</v>
      </c>
      <c r="G21" s="68">
        <f t="shared" si="1"/>
        <v>0</v>
      </c>
      <c r="H21" s="68">
        <f t="shared" si="2"/>
        <v>0</v>
      </c>
      <c r="I21" s="68">
        <f t="shared" si="3"/>
        <v>0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1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Bruns Hendrik</v>
      </c>
      <c r="C22" s="65" t="str">
        <f>'Wettkampf 1'!C22</f>
        <v>Lähden Jugend I</v>
      </c>
      <c r="D22" s="81"/>
      <c r="E22" s="82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Feldhaus Vanessa</v>
      </c>
      <c r="C23" s="65" t="str">
        <f>'Wettkampf 1'!C23</f>
        <v>Lähden Jugend I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 xml:space="preserve">Feldhaus Celien </v>
      </c>
      <c r="C24" s="65" t="str">
        <f>'Wettkampf 1'!C24</f>
        <v>Lähden Jugend I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Schütze 10</v>
      </c>
      <c r="C25" s="65" t="str">
        <f>'Wettkampf 1'!C25</f>
        <v>Lähden Jugend I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Hanneken Maren</v>
      </c>
      <c r="C26" s="65" t="str">
        <f>'Wettkampf 1'!C26</f>
        <v>Börgerwald</v>
      </c>
      <c r="D26" s="81"/>
      <c r="E26" s="82"/>
      <c r="F26" s="67">
        <f t="shared" si="0"/>
        <v>0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0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1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Köstering Nele</v>
      </c>
      <c r="C27" s="65" t="str">
        <f>'Wettkampf 1'!C27</f>
        <v>Börgerwald</v>
      </c>
      <c r="D27" s="81"/>
      <c r="E27" s="82"/>
      <c r="F27" s="67">
        <f t="shared" si="0"/>
        <v>0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0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1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Schütze 13</v>
      </c>
      <c r="C28" s="65" t="str">
        <f>'Wettkampf 1'!C28</f>
        <v>Börgerwald</v>
      </c>
      <c r="D28" s="81"/>
      <c r="E28" s="82"/>
      <c r="F28" s="67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0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1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Schütze 14</v>
      </c>
      <c r="C29" s="65" t="str">
        <f>'Wettkampf 1'!C29</f>
        <v>Börgerwald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Börgerwald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Brandt Mira</v>
      </c>
      <c r="C31" s="65" t="str">
        <f>'Wettkampf 1'!C31</f>
        <v>Börgermoor</v>
      </c>
      <c r="D31" s="81"/>
      <c r="E31" s="82"/>
      <c r="F31" s="67">
        <f t="shared" si="0"/>
        <v>0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0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1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Eichhorn Luca</v>
      </c>
      <c r="C32" s="65" t="str">
        <f>'Wettkampf 1'!C32</f>
        <v>Börgermoor</v>
      </c>
      <c r="D32" s="81"/>
      <c r="E32" s="82"/>
      <c r="F32" s="67">
        <f t="shared" si="0"/>
        <v>0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0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1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Kohnen Saskia</v>
      </c>
      <c r="C33" s="65" t="str">
        <f>'Wettkampf 1'!C33</f>
        <v>Börgermoor</v>
      </c>
      <c r="D33" s="81"/>
      <c r="E33" s="82"/>
      <c r="F33" s="67">
        <f t="shared" si="0"/>
        <v>0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0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1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Schütze 19</v>
      </c>
      <c r="C34" s="65" t="str">
        <f>'Wettkampf 1'!C34</f>
        <v>Börgermoor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Schütze 20</v>
      </c>
      <c r="C35" s="65" t="str">
        <f>'Wettkampf 1'!C35</f>
        <v>Börgermoor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>Runde Marcel</v>
      </c>
      <c r="C36" s="65" t="str">
        <f>'Wettkampf 1'!C36</f>
        <v>Spahnharrenstätte</v>
      </c>
      <c r="D36" s="81"/>
      <c r="E36" s="82"/>
      <c r="F36" s="67">
        <f t="shared" si="0"/>
        <v>0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0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1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 xml:space="preserve">Leis Fynn Lucas </v>
      </c>
      <c r="C37" s="65" t="str">
        <f>'Wettkampf 1'!C37</f>
        <v>Spahnharrenstätte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Schütze 23</v>
      </c>
      <c r="C38" s="65" t="str">
        <f>'Wettkampf 1'!C38</f>
        <v>Spahnharrenstätte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Schütze 24</v>
      </c>
      <c r="C39" s="65" t="str">
        <f>'Wettkampf 1'!C39</f>
        <v>Spahnharrenstätte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Schütze 25</v>
      </c>
      <c r="C40" s="65" t="str">
        <f>'Wettkampf 1'!C40</f>
        <v>Spahnharrenstätte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>Dolling Leon</v>
      </c>
      <c r="C41" s="65" t="str">
        <f>'Wettkampf 1'!C41</f>
        <v>Lorup</v>
      </c>
      <c r="D41" s="81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0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Schütze 27</v>
      </c>
      <c r="C42" s="65" t="str">
        <f>'Wettkampf 1'!C42</f>
        <v>Lorup</v>
      </c>
      <c r="D42" s="81"/>
      <c r="E42" s="82"/>
      <c r="F42" s="67">
        <f t="shared" si="0"/>
        <v>0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0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1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Schütze 28</v>
      </c>
      <c r="C43" s="65" t="str">
        <f>'Wettkampf 1'!C43</f>
        <v>Lorup</v>
      </c>
      <c r="D43" s="81"/>
      <c r="E43" s="82"/>
      <c r="F43" s="67">
        <f t="shared" si="0"/>
        <v>0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0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1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Schütze 29</v>
      </c>
      <c r="C44" s="65" t="str">
        <f>'Wettkampf 1'!C44</f>
        <v>Lorup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Lorup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Wilken Noah</v>
      </c>
      <c r="C46" s="65" t="str">
        <f>'Wettkampf 1'!C46</f>
        <v>Lahn</v>
      </c>
      <c r="D46" s="81"/>
      <c r="E46" s="82"/>
      <c r="F46" s="67">
        <f t="shared" si="0"/>
        <v>0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0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ref="AK46:AK50" si="29">IF(AJ46=D46,1,0)</f>
        <v>1</v>
      </c>
      <c r="AL46" s="69">
        <f t="shared" ref="AL46:AL50" si="30">IF(AJ46=0,0,1)</f>
        <v>0</v>
      </c>
      <c r="AM46" s="70" t="str">
        <f t="shared" ref="AM46:AM50" si="31">IF(AK46+AL46=2,"Korrekt","")</f>
        <v/>
      </c>
    </row>
    <row r="47" spans="1:39" ht="12.95" customHeight="1" x14ac:dyDescent="0.25">
      <c r="A47" s="101">
        <v>32</v>
      </c>
      <c r="B47" s="65" t="str">
        <f>'Wettkampf 1'!B47</f>
        <v>Schütze 32</v>
      </c>
      <c r="C47" s="65" t="str">
        <f>'Wettkampf 1'!C47</f>
        <v>Lahn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9"/>
        <v>1</v>
      </c>
      <c r="AL47" s="69">
        <f t="shared" si="30"/>
        <v>0</v>
      </c>
      <c r="AM47" s="70" t="str">
        <f t="shared" si="31"/>
        <v/>
      </c>
    </row>
    <row r="48" spans="1:39" ht="12.95" customHeight="1" x14ac:dyDescent="0.25">
      <c r="A48" s="101">
        <v>33</v>
      </c>
      <c r="B48" s="65" t="str">
        <f>'Wettkampf 1'!B48</f>
        <v>Schütze 33</v>
      </c>
      <c r="C48" s="65" t="str">
        <f>'Wettkampf 1'!C48</f>
        <v>Lahn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9"/>
        <v>1</v>
      </c>
      <c r="AL48" s="69">
        <f t="shared" si="30"/>
        <v>0</v>
      </c>
      <c r="AM48" s="70" t="str">
        <f t="shared" si="31"/>
        <v/>
      </c>
    </row>
    <row r="49" spans="1:39" ht="12.95" customHeight="1" x14ac:dyDescent="0.25">
      <c r="A49" s="101">
        <v>34</v>
      </c>
      <c r="B49" s="65" t="str">
        <f>'Wettkampf 1'!B49</f>
        <v>Schütze 34</v>
      </c>
      <c r="C49" s="65" t="str">
        <f>'Wettkampf 1'!C49</f>
        <v>Lahn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9"/>
        <v>1</v>
      </c>
      <c r="AL49" s="69">
        <f t="shared" si="30"/>
        <v>0</v>
      </c>
      <c r="AM49" s="70" t="str">
        <f t="shared" si="31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Lahn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9"/>
        <v>1</v>
      </c>
      <c r="AL50" s="69">
        <f t="shared" si="30"/>
        <v>0</v>
      </c>
      <c r="AM50" s="70" t="str">
        <f t="shared" si="31"/>
        <v/>
      </c>
    </row>
    <row r="51" spans="1:39" ht="12.95" customHeight="1" x14ac:dyDescent="0.25">
      <c r="A51" s="101">
        <v>36</v>
      </c>
      <c r="B51" s="65" t="str">
        <f>'Wettkampf 1'!B51</f>
        <v>Schütze 36</v>
      </c>
      <c r="C51" s="65" t="str">
        <f>'Wettkampf 1'!C51</f>
        <v>Verein VIII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0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ref="AK51" si="32">IF(AJ51=D51,1,0)</f>
        <v>1</v>
      </c>
      <c r="AL51" s="69">
        <f t="shared" ref="AL51" si="33">IF(AJ51=0,0,1)</f>
        <v>0</v>
      </c>
      <c r="AM51" s="70" t="str">
        <f t="shared" ref="AM51" si="34">IF(AK51+AL51=2,"Korrekt","")</f>
        <v/>
      </c>
    </row>
    <row r="52" spans="1:39" ht="12.95" customHeight="1" x14ac:dyDescent="0.25">
      <c r="A52" s="101">
        <v>37</v>
      </c>
      <c r="B52" s="65" t="str">
        <f>'Wettkampf 1'!B52</f>
        <v>Schütze 37</v>
      </c>
      <c r="C52" s="65" t="str">
        <f>'Wettkampf 1'!C52</f>
        <v>Verein VIII</v>
      </c>
      <c r="D52" s="81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ref="K52:K75" si="35">IF($C52=$B$4,F52,0)</f>
        <v>0</v>
      </c>
      <c r="L52" s="68">
        <f t="shared" si="6"/>
        <v>0</v>
      </c>
      <c r="M52" s="68">
        <f t="shared" ref="M52:M75" si="36">IF($C52=$B$5,F52,0)</f>
        <v>0</v>
      </c>
      <c r="N52" s="68">
        <f t="shared" si="8"/>
        <v>0</v>
      </c>
      <c r="O52" s="68">
        <f t="shared" ref="O52:O75" si="37">IF($C52=$B$6,F52,0)</f>
        <v>0</v>
      </c>
      <c r="P52" s="68">
        <f t="shared" si="10"/>
        <v>0</v>
      </c>
      <c r="Q52" s="68">
        <f t="shared" ref="Q52:Q75" si="38">IF($C52=$B$7,F52,0)</f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0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Schütze 38</v>
      </c>
      <c r="C53" s="65" t="str">
        <f>'Wettkampf 1'!C53</f>
        <v>Verein VIII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35"/>
        <v>0</v>
      </c>
      <c r="L53" s="68">
        <f t="shared" si="6"/>
        <v>0</v>
      </c>
      <c r="M53" s="68">
        <f t="shared" si="36"/>
        <v>0</v>
      </c>
      <c r="N53" s="68">
        <f t="shared" si="8"/>
        <v>0</v>
      </c>
      <c r="O53" s="68">
        <f t="shared" si="37"/>
        <v>0</v>
      </c>
      <c r="P53" s="68">
        <f t="shared" si="10"/>
        <v>0</v>
      </c>
      <c r="Q53" s="68">
        <f t="shared" si="38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Schütze 39</v>
      </c>
      <c r="C54" s="65" t="str">
        <f>'Wettkampf 1'!C54</f>
        <v>Verein VIII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35"/>
        <v>0</v>
      </c>
      <c r="L54" s="68">
        <f t="shared" si="6"/>
        <v>0</v>
      </c>
      <c r="M54" s="68">
        <f t="shared" si="36"/>
        <v>0</v>
      </c>
      <c r="N54" s="68">
        <f t="shared" si="8"/>
        <v>0</v>
      </c>
      <c r="O54" s="68">
        <f t="shared" si="37"/>
        <v>0</v>
      </c>
      <c r="P54" s="68">
        <f t="shared" si="10"/>
        <v>0</v>
      </c>
      <c r="Q54" s="68">
        <f t="shared" si="38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Schütze 40</v>
      </c>
      <c r="C55" s="65" t="str">
        <f>'Wettkampf 1'!C55</f>
        <v>Verein VIII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35"/>
        <v>0</v>
      </c>
      <c r="L55" s="68">
        <f t="shared" si="6"/>
        <v>0</v>
      </c>
      <c r="M55" s="68">
        <f t="shared" si="36"/>
        <v>0</v>
      </c>
      <c r="N55" s="68">
        <f t="shared" si="8"/>
        <v>0</v>
      </c>
      <c r="O55" s="68">
        <f t="shared" si="37"/>
        <v>0</v>
      </c>
      <c r="P55" s="68">
        <f t="shared" si="10"/>
        <v>0</v>
      </c>
      <c r="Q55" s="68">
        <f t="shared" si="38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Schütze 41</v>
      </c>
      <c r="C56" s="65" t="str">
        <f>'Wettkampf 1'!C56</f>
        <v>Verein IX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35"/>
        <v>0</v>
      </c>
      <c r="L56" s="68">
        <f t="shared" si="6"/>
        <v>0</v>
      </c>
      <c r="M56" s="68">
        <f t="shared" si="36"/>
        <v>0</v>
      </c>
      <c r="N56" s="68">
        <f t="shared" si="8"/>
        <v>0</v>
      </c>
      <c r="O56" s="68">
        <f t="shared" si="37"/>
        <v>0</v>
      </c>
      <c r="P56" s="68">
        <f t="shared" si="10"/>
        <v>0</v>
      </c>
      <c r="Q56" s="68">
        <f t="shared" si="38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Schütze 42</v>
      </c>
      <c r="C57" s="65" t="str">
        <f>'Wettkampf 1'!C57</f>
        <v>Verein IX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35"/>
        <v>0</v>
      </c>
      <c r="L57" s="68">
        <f t="shared" si="6"/>
        <v>0</v>
      </c>
      <c r="M57" s="68">
        <f t="shared" si="36"/>
        <v>0</v>
      </c>
      <c r="N57" s="68">
        <f t="shared" si="8"/>
        <v>0</v>
      </c>
      <c r="O57" s="68">
        <f t="shared" si="37"/>
        <v>0</v>
      </c>
      <c r="P57" s="68">
        <f t="shared" si="10"/>
        <v>0</v>
      </c>
      <c r="Q57" s="68">
        <f t="shared" si="38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Schütze 43</v>
      </c>
      <c r="C58" s="65" t="str">
        <f>'Wettkampf 1'!C58</f>
        <v>Verein IX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35"/>
        <v>0</v>
      </c>
      <c r="L58" s="68">
        <f t="shared" si="6"/>
        <v>0</v>
      </c>
      <c r="M58" s="68">
        <f t="shared" si="36"/>
        <v>0</v>
      </c>
      <c r="N58" s="68">
        <f t="shared" si="8"/>
        <v>0</v>
      </c>
      <c r="O58" s="68">
        <f t="shared" si="37"/>
        <v>0</v>
      </c>
      <c r="P58" s="68">
        <f t="shared" si="10"/>
        <v>0</v>
      </c>
      <c r="Q58" s="68">
        <f t="shared" si="38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Schütze 44</v>
      </c>
      <c r="C59" s="65" t="str">
        <f>'Wettkampf 1'!C59</f>
        <v>Verein IX</v>
      </c>
      <c r="D59" s="81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0</v>
      </c>
      <c r="K59" s="68">
        <f t="shared" si="35"/>
        <v>0</v>
      </c>
      <c r="L59" s="68">
        <f t="shared" si="6"/>
        <v>0</v>
      </c>
      <c r="M59" s="68">
        <f t="shared" si="36"/>
        <v>0</v>
      </c>
      <c r="N59" s="68">
        <f t="shared" si="8"/>
        <v>0</v>
      </c>
      <c r="O59" s="68">
        <f t="shared" si="37"/>
        <v>0</v>
      </c>
      <c r="P59" s="68">
        <f t="shared" si="10"/>
        <v>0</v>
      </c>
      <c r="Q59" s="68">
        <f t="shared" si="38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1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Verein IX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35"/>
        <v>0</v>
      </c>
      <c r="L60" s="68">
        <f t="shared" si="6"/>
        <v>0</v>
      </c>
      <c r="M60" s="68">
        <f t="shared" si="36"/>
        <v>0</v>
      </c>
      <c r="N60" s="68">
        <f t="shared" si="8"/>
        <v>0</v>
      </c>
      <c r="O60" s="68">
        <f t="shared" si="37"/>
        <v>0</v>
      </c>
      <c r="P60" s="68">
        <f t="shared" si="10"/>
        <v>0</v>
      </c>
      <c r="Q60" s="68">
        <f t="shared" si="38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Schütze 46</v>
      </c>
      <c r="C61" s="65" t="str">
        <f>'Wettkampf 1'!C61</f>
        <v>Verein X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35"/>
        <v>0</v>
      </c>
      <c r="L61" s="68">
        <f t="shared" si="6"/>
        <v>0</v>
      </c>
      <c r="M61" s="68">
        <f t="shared" si="36"/>
        <v>0</v>
      </c>
      <c r="N61" s="68">
        <f t="shared" si="8"/>
        <v>0</v>
      </c>
      <c r="O61" s="68">
        <f t="shared" si="37"/>
        <v>0</v>
      </c>
      <c r="P61" s="68">
        <f t="shared" si="10"/>
        <v>0</v>
      </c>
      <c r="Q61" s="68">
        <f t="shared" si="38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Schütze 47</v>
      </c>
      <c r="C62" s="65" t="str">
        <f>'Wettkampf 1'!C62</f>
        <v>Verein X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35"/>
        <v>0</v>
      </c>
      <c r="L62" s="68">
        <f t="shared" si="6"/>
        <v>0</v>
      </c>
      <c r="M62" s="68">
        <f t="shared" si="36"/>
        <v>0</v>
      </c>
      <c r="N62" s="68">
        <f t="shared" si="8"/>
        <v>0</v>
      </c>
      <c r="O62" s="68">
        <f t="shared" si="37"/>
        <v>0</v>
      </c>
      <c r="P62" s="68">
        <f t="shared" si="10"/>
        <v>0</v>
      </c>
      <c r="Q62" s="68">
        <f t="shared" si="38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Schütze 48</v>
      </c>
      <c r="C63" s="65" t="str">
        <f>'Wettkampf 1'!C63</f>
        <v>Verein X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35"/>
        <v>0</v>
      </c>
      <c r="L63" s="68">
        <f t="shared" si="6"/>
        <v>0</v>
      </c>
      <c r="M63" s="68">
        <f t="shared" si="36"/>
        <v>0</v>
      </c>
      <c r="N63" s="68">
        <f t="shared" si="8"/>
        <v>0</v>
      </c>
      <c r="O63" s="68">
        <f t="shared" si="37"/>
        <v>0</v>
      </c>
      <c r="P63" s="68">
        <f t="shared" si="10"/>
        <v>0</v>
      </c>
      <c r="Q63" s="68">
        <f t="shared" si="38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Verein X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35"/>
        <v>0</v>
      </c>
      <c r="L64" s="68">
        <f t="shared" si="6"/>
        <v>0</v>
      </c>
      <c r="M64" s="68">
        <f t="shared" si="36"/>
        <v>0</v>
      </c>
      <c r="N64" s="68">
        <f t="shared" si="8"/>
        <v>0</v>
      </c>
      <c r="O64" s="68">
        <f t="shared" si="37"/>
        <v>0</v>
      </c>
      <c r="P64" s="68">
        <f t="shared" si="10"/>
        <v>0</v>
      </c>
      <c r="Q64" s="68">
        <f t="shared" si="38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Verein X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35"/>
        <v>0</v>
      </c>
      <c r="L65" s="68">
        <f t="shared" si="6"/>
        <v>0</v>
      </c>
      <c r="M65" s="68">
        <f t="shared" si="36"/>
        <v>0</v>
      </c>
      <c r="N65" s="68">
        <f t="shared" si="8"/>
        <v>0</v>
      </c>
      <c r="O65" s="68">
        <f t="shared" si="37"/>
        <v>0</v>
      </c>
      <c r="P65" s="68">
        <f t="shared" si="10"/>
        <v>0</v>
      </c>
      <c r="Q65" s="68">
        <f t="shared" si="38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>Schütze 51</v>
      </c>
      <c r="C66" s="65" t="str">
        <f>'Wettkampf 1'!C66</f>
        <v>Verein XI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35"/>
        <v>0</v>
      </c>
      <c r="L66" s="68">
        <f t="shared" si="6"/>
        <v>0</v>
      </c>
      <c r="M66" s="68">
        <f t="shared" si="36"/>
        <v>0</v>
      </c>
      <c r="N66" s="68">
        <f t="shared" si="8"/>
        <v>0</v>
      </c>
      <c r="O66" s="68">
        <f t="shared" si="37"/>
        <v>0</v>
      </c>
      <c r="P66" s="68">
        <f t="shared" si="10"/>
        <v>0</v>
      </c>
      <c r="Q66" s="68">
        <f t="shared" si="38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Verein XI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35"/>
        <v>0</v>
      </c>
      <c r="L67" s="68">
        <f t="shared" si="6"/>
        <v>0</v>
      </c>
      <c r="M67" s="68">
        <f t="shared" si="36"/>
        <v>0</v>
      </c>
      <c r="N67" s="68">
        <f t="shared" si="8"/>
        <v>0</v>
      </c>
      <c r="O67" s="68">
        <f t="shared" si="37"/>
        <v>0</v>
      </c>
      <c r="P67" s="68">
        <f t="shared" si="10"/>
        <v>0</v>
      </c>
      <c r="Q67" s="68">
        <f t="shared" si="38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Verein XI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35"/>
        <v>0</v>
      </c>
      <c r="L68" s="68">
        <f t="shared" si="6"/>
        <v>0</v>
      </c>
      <c r="M68" s="68">
        <f t="shared" si="36"/>
        <v>0</v>
      </c>
      <c r="N68" s="68">
        <f t="shared" si="8"/>
        <v>0</v>
      </c>
      <c r="O68" s="68">
        <f t="shared" si="37"/>
        <v>0</v>
      </c>
      <c r="P68" s="68">
        <f t="shared" si="10"/>
        <v>0</v>
      </c>
      <c r="Q68" s="68">
        <f t="shared" si="38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Verein XI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35"/>
        <v>0</v>
      </c>
      <c r="L69" s="68">
        <f t="shared" si="6"/>
        <v>0</v>
      </c>
      <c r="M69" s="68">
        <f t="shared" si="36"/>
        <v>0</v>
      </c>
      <c r="N69" s="68">
        <f t="shared" si="8"/>
        <v>0</v>
      </c>
      <c r="O69" s="68">
        <f t="shared" si="37"/>
        <v>0</v>
      </c>
      <c r="P69" s="68">
        <f t="shared" si="10"/>
        <v>0</v>
      </c>
      <c r="Q69" s="68">
        <f t="shared" si="38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Verein XI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35"/>
        <v>0</v>
      </c>
      <c r="L70" s="68">
        <f t="shared" si="6"/>
        <v>0</v>
      </c>
      <c r="M70" s="68">
        <f t="shared" si="36"/>
        <v>0</v>
      </c>
      <c r="N70" s="68">
        <f t="shared" si="8"/>
        <v>0</v>
      </c>
      <c r="O70" s="68">
        <f t="shared" si="37"/>
        <v>0</v>
      </c>
      <c r="P70" s="68">
        <f t="shared" si="10"/>
        <v>0</v>
      </c>
      <c r="Q70" s="68">
        <f t="shared" si="38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35"/>
        <v>0</v>
      </c>
      <c r="L71" s="68">
        <f t="shared" si="6"/>
        <v>0</v>
      </c>
      <c r="M71" s="68">
        <f t="shared" si="36"/>
        <v>0</v>
      </c>
      <c r="N71" s="68">
        <f t="shared" si="8"/>
        <v>0</v>
      </c>
      <c r="O71" s="68">
        <f t="shared" si="37"/>
        <v>0</v>
      </c>
      <c r="P71" s="68">
        <f t="shared" si="10"/>
        <v>0</v>
      </c>
      <c r="Q71" s="68">
        <f t="shared" si="38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35"/>
        <v>0</v>
      </c>
      <c r="L72" s="68">
        <f t="shared" si="6"/>
        <v>0</v>
      </c>
      <c r="M72" s="68">
        <f t="shared" si="36"/>
        <v>0</v>
      </c>
      <c r="N72" s="68">
        <f t="shared" si="8"/>
        <v>0</v>
      </c>
      <c r="O72" s="68">
        <f t="shared" si="37"/>
        <v>0</v>
      </c>
      <c r="P72" s="68">
        <f t="shared" si="10"/>
        <v>0</v>
      </c>
      <c r="Q72" s="68">
        <f t="shared" si="38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35"/>
        <v>0</v>
      </c>
      <c r="L73" s="68">
        <f t="shared" si="6"/>
        <v>0</v>
      </c>
      <c r="M73" s="68">
        <f t="shared" si="36"/>
        <v>0</v>
      </c>
      <c r="N73" s="68">
        <f t="shared" si="8"/>
        <v>0</v>
      </c>
      <c r="O73" s="68">
        <f t="shared" si="37"/>
        <v>0</v>
      </c>
      <c r="P73" s="68">
        <f t="shared" si="10"/>
        <v>0</v>
      </c>
      <c r="Q73" s="68">
        <f t="shared" si="38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35"/>
        <v>0</v>
      </c>
      <c r="L74" s="68">
        <f t="shared" si="6"/>
        <v>0</v>
      </c>
      <c r="M74" s="68">
        <f t="shared" si="36"/>
        <v>0</v>
      </c>
      <c r="N74" s="68">
        <f t="shared" si="8"/>
        <v>0</v>
      </c>
      <c r="O74" s="68">
        <f t="shared" si="37"/>
        <v>0</v>
      </c>
      <c r="P74" s="68">
        <f t="shared" si="10"/>
        <v>0</v>
      </c>
      <c r="Q74" s="68">
        <f t="shared" si="38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35"/>
        <v>0</v>
      </c>
      <c r="L75" s="68">
        <f t="shared" si="6"/>
        <v>0</v>
      </c>
      <c r="M75" s="68">
        <f t="shared" si="36"/>
        <v>0</v>
      </c>
      <c r="N75" s="68">
        <f t="shared" si="8"/>
        <v>0</v>
      </c>
      <c r="O75" s="68">
        <f t="shared" si="37"/>
        <v>0</v>
      </c>
      <c r="P75" s="68">
        <f t="shared" si="10"/>
        <v>0</v>
      </c>
      <c r="Q75" s="68">
        <f t="shared" si="38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0</v>
      </c>
      <c r="H76" s="68">
        <f>SUM(H16:H75)</f>
        <v>5</v>
      </c>
      <c r="I76" s="68">
        <f>LARGE(I16:I75,1)+LARGE(I16:I75,2)+LARGE(I16:I75,3)</f>
        <v>0</v>
      </c>
      <c r="J76" s="68">
        <f>SUM(J16:J75)</f>
        <v>5</v>
      </c>
      <c r="K76" s="68">
        <f>LARGE(K16:K75,1)+LARGE(K16:K75,2)+LARGE(K16:K75,3)</f>
        <v>0</v>
      </c>
      <c r="L76" s="68">
        <f>SUM(L16:L75)</f>
        <v>5</v>
      </c>
      <c r="M76" s="68">
        <f>LARGE(M16:M75,1)+LARGE(M16:M75,2)+LARGE(M16:M75,3)</f>
        <v>0</v>
      </c>
      <c r="N76" s="68">
        <f>SUM(N16:N75)</f>
        <v>5</v>
      </c>
      <c r="O76" s="68">
        <f>LARGE(O16:O75,1)+LARGE(O16:O75,2)+LARGE(O16:O75,3)</f>
        <v>0</v>
      </c>
      <c r="P76" s="68">
        <f>SUM(P16:P75)</f>
        <v>5</v>
      </c>
      <c r="Q76" s="68">
        <f>LARGE(Q16:Q75,1)+LARGE(Q16:Q75,2)+LARGE(Q16:Q75,3)</f>
        <v>0</v>
      </c>
      <c r="R76" s="68">
        <f>SUM(R16:R75)</f>
        <v>5</v>
      </c>
      <c r="S76" s="68">
        <f>LARGE(S16:S75,1)+LARGE(S16:S75,2)+LARGE(S16:S75,3)</f>
        <v>0</v>
      </c>
      <c r="T76" s="68">
        <f>SUM(T16:T75)</f>
        <v>5</v>
      </c>
      <c r="U76" s="68">
        <f>LARGE(U16:U75,1)+LARGE(U16:U75,2)+LARGE(U16:U75,3)</f>
        <v>0</v>
      </c>
      <c r="V76" s="68">
        <f>SUM(V16:V75)</f>
        <v>5</v>
      </c>
      <c r="W76" s="68">
        <f>LARGE(W16:W75,1)+LARGE(W16:W75,2)+LARGE(W16:W75,3)</f>
        <v>0</v>
      </c>
      <c r="X76" s="68">
        <f>SUM(X16:X75)</f>
        <v>5</v>
      </c>
      <c r="Y76" s="68">
        <f>LARGE(Y16:Y75,1)+LARGE(Y16:Y75,2)+LARGE(Y16:Y75,3)</f>
        <v>0</v>
      </c>
      <c r="Z76" s="68">
        <f>SUM(Z16:Z75)</f>
        <v>5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59</v>
      </c>
    </row>
  </sheetData>
  <sheetProtection algorithmName="SHA-512" hashValue="9Lo/9sRea7li+cbL+7OMEFgWobQb53MHa35YJve95YCbaHikQPVOTi/nII+5y11VDdYrhtYzEafzXXU0EDR9dQ==" saltValue="jiPSwsOpc+ZeJFKaX3SC8A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6:AJ6"/>
    <mergeCell ref="AI1:AJ1"/>
    <mergeCell ref="AI2:AJ2"/>
    <mergeCell ref="AI5:AJ5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00000000-0002-0000-0200-000000000000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7C655F-8322-4E1A-877D-8808B59FEF64}">
  <sheetPr codeName="Tabelle4">
    <pageSetUpPr fitToPage="1"/>
  </sheetPr>
  <dimension ref="A1:AO77"/>
  <sheetViews>
    <sheetView workbookViewId="0">
      <selection activeCell="AI3" sqref="AI3"/>
    </sheetView>
  </sheetViews>
  <sheetFormatPr baseColWidth="10"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 t="str">
        <f>Übersicht!F4</f>
        <v>Breddenberg</v>
      </c>
      <c r="AJ1" s="168"/>
    </row>
    <row r="2" spans="1:41" x14ac:dyDescent="0.25">
      <c r="A2" s="101">
        <v>1</v>
      </c>
      <c r="B2" s="64" t="str">
        <f>'Wettkampf 1'!B2</f>
        <v>Esterwegen</v>
      </c>
      <c r="D2" s="72">
        <f>G76</f>
        <v>0</v>
      </c>
      <c r="E2" s="105" t="str">
        <f>IF(H76&gt;4,"Es sind zu viele Schützen in Wertung!"," ")</f>
        <v>Es sind zu viele Schützen in Wertung!</v>
      </c>
      <c r="AH2" s="102" t="s">
        <v>31</v>
      </c>
      <c r="AI2" s="169" t="str">
        <f>Übersicht!F3</f>
        <v>19.10.</v>
      </c>
      <c r="AJ2" s="168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Lähden Jugend I</v>
      </c>
      <c r="D3" s="72">
        <f>I76</f>
        <v>0</v>
      </c>
      <c r="E3" s="105" t="str">
        <f>IF(J76&gt;4,"Es sind zu viele Schützen in Wertung!"," ")</f>
        <v>Es sind zu viele Schützen in Wertung!</v>
      </c>
    </row>
    <row r="4" spans="1:41" x14ac:dyDescent="0.25">
      <c r="A4" s="101">
        <v>3</v>
      </c>
      <c r="B4" s="64" t="str">
        <f>'Wettkampf 1'!B4</f>
        <v>Börgerwald</v>
      </c>
      <c r="D4" s="72">
        <f>K76</f>
        <v>0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Börgermoor</v>
      </c>
      <c r="D5" s="72">
        <f>M76</f>
        <v>0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/>
      <c r="AJ5" s="164"/>
      <c r="AK5" s="75"/>
    </row>
    <row r="6" spans="1:41" x14ac:dyDescent="0.25">
      <c r="A6" s="101">
        <v>5</v>
      </c>
      <c r="B6" s="64" t="str">
        <f>'Wettkampf 1'!B6</f>
        <v>Spahnharrenstätte</v>
      </c>
      <c r="D6" s="72">
        <f>O76</f>
        <v>0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/>
      <c r="AJ6" s="167"/>
      <c r="AK6" s="75"/>
    </row>
    <row r="7" spans="1:41" x14ac:dyDescent="0.25">
      <c r="A7" s="101">
        <v>6</v>
      </c>
      <c r="B7" s="64" t="str">
        <f>'Wettkampf 1'!B7</f>
        <v>Lorup</v>
      </c>
      <c r="D7" s="72">
        <f>Q76</f>
        <v>0</v>
      </c>
      <c r="E7" s="105" t="str">
        <f>IF(R76&gt;4,"Es sind zu viele Schützen in Wertung!"," ")</f>
        <v>Es sind zu viele Schützen in Wertung!</v>
      </c>
      <c r="AG7" s="75"/>
      <c r="AH7" s="102" t="s">
        <v>51</v>
      </c>
      <c r="AI7" s="170" t="s">
        <v>60</v>
      </c>
      <c r="AJ7" s="171"/>
      <c r="AK7" s="75"/>
    </row>
    <row r="8" spans="1:41" x14ac:dyDescent="0.25">
      <c r="A8" s="101">
        <v>7</v>
      </c>
      <c r="B8" s="64" t="str">
        <f>'Wettkampf 1'!B8</f>
        <v>Lahn</v>
      </c>
      <c r="D8" s="72">
        <f>S76</f>
        <v>0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Verein VIII</v>
      </c>
      <c r="D9" s="72">
        <f>U76</f>
        <v>0</v>
      </c>
      <c r="E9" s="105" t="str">
        <f>IF(V76&gt;4,"Es sind zu viele Schützen in Wertung!"," ")</f>
        <v>Es sind zu viele Schützen in Wertung!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Verein IX</v>
      </c>
      <c r="D10" s="72">
        <f>W76</f>
        <v>0</v>
      </c>
      <c r="E10" s="105" t="str">
        <f>IF(X76&gt;4,"Es sind zu viele Schützen in Wertung!"," ")</f>
        <v>Es sind zu viele Schützen in Wertung!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Verein X</v>
      </c>
      <c r="D11" s="72">
        <f>Y76</f>
        <v>0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Verein XI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94</v>
      </c>
      <c r="T15" s="80"/>
      <c r="U15" s="66" t="s">
        <v>95</v>
      </c>
      <c r="V15" s="80"/>
      <c r="W15" s="66" t="s">
        <v>96</v>
      </c>
      <c r="X15" s="80"/>
      <c r="Y15" s="66" t="s">
        <v>97</v>
      </c>
      <c r="Z15" s="80"/>
      <c r="AA15" s="66" t="s">
        <v>98</v>
      </c>
      <c r="AB15" s="80"/>
      <c r="AC15" s="66" t="s">
        <v>99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Gedecknis Stefan</v>
      </c>
      <c r="C16" s="65" t="str">
        <f>'Wettkampf 1'!C16</f>
        <v>Esterwegen</v>
      </c>
      <c r="D16" s="81"/>
      <c r="E16" s="82"/>
      <c r="F16" s="67">
        <f>IF(E16="x","0",D16)</f>
        <v>0</v>
      </c>
      <c r="G16" s="68">
        <f>IF(C16=$B$2,F16,0)</f>
        <v>0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1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>Wübben Jasper</v>
      </c>
      <c r="C17" s="65" t="str">
        <f>'Wettkampf 1'!C17</f>
        <v>Esterwegen</v>
      </c>
      <c r="D17" s="81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1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Engbers Julian</v>
      </c>
      <c r="C18" s="65" t="str">
        <f>'Wettkampf 1'!C18</f>
        <v>Esterwegen</v>
      </c>
      <c r="D18" s="81"/>
      <c r="E18" s="82"/>
      <c r="F18" s="67">
        <f t="shared" si="0"/>
        <v>0</v>
      </c>
      <c r="G18" s="68">
        <f t="shared" si="1"/>
        <v>0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1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Meyer Johan</v>
      </c>
      <c r="C19" s="65" t="str">
        <f>'Wettkampf 1'!C19</f>
        <v>Esterwegen</v>
      </c>
      <c r="D19" s="81"/>
      <c r="E19" s="82"/>
      <c r="F19" s="67">
        <f t="shared" si="0"/>
        <v>0</v>
      </c>
      <c r="G19" s="68">
        <f t="shared" si="1"/>
        <v>0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1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>Esterwegen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>Strüwing Inja</v>
      </c>
      <c r="C21" s="65" t="str">
        <f>'Wettkampf 1'!C21</f>
        <v>Lähden Jugend I</v>
      </c>
      <c r="D21" s="81"/>
      <c r="E21" s="82"/>
      <c r="F21" s="67">
        <f t="shared" si="0"/>
        <v>0</v>
      </c>
      <c r="G21" s="68">
        <f t="shared" si="1"/>
        <v>0</v>
      </c>
      <c r="H21" s="68">
        <f t="shared" si="2"/>
        <v>0</v>
      </c>
      <c r="I21" s="68">
        <f t="shared" si="3"/>
        <v>0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1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Bruns Hendrik</v>
      </c>
      <c r="C22" s="65" t="str">
        <f>'Wettkampf 1'!C22</f>
        <v>Lähden Jugend I</v>
      </c>
      <c r="D22" s="81"/>
      <c r="E22" s="82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Feldhaus Vanessa</v>
      </c>
      <c r="C23" s="65" t="str">
        <f>'Wettkampf 1'!C23</f>
        <v>Lähden Jugend I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 xml:space="preserve">Feldhaus Celien </v>
      </c>
      <c r="C24" s="65" t="str">
        <f>'Wettkampf 1'!C24</f>
        <v>Lähden Jugend I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Schütze 10</v>
      </c>
      <c r="C25" s="65" t="str">
        <f>'Wettkampf 1'!C25</f>
        <v>Lähden Jugend I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Hanneken Maren</v>
      </c>
      <c r="C26" s="65" t="str">
        <f>'Wettkampf 1'!C26</f>
        <v>Börgerwald</v>
      </c>
      <c r="D26" s="81"/>
      <c r="E26" s="82"/>
      <c r="F26" s="67">
        <f t="shared" si="0"/>
        <v>0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0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1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Köstering Nele</v>
      </c>
      <c r="C27" s="65" t="str">
        <f>'Wettkampf 1'!C27</f>
        <v>Börgerwald</v>
      </c>
      <c r="D27" s="81"/>
      <c r="E27" s="82"/>
      <c r="F27" s="67">
        <f t="shared" si="0"/>
        <v>0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0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1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Schütze 13</v>
      </c>
      <c r="C28" s="65" t="str">
        <f>'Wettkampf 1'!C28</f>
        <v>Börgerwald</v>
      </c>
      <c r="D28" s="81"/>
      <c r="E28" s="82"/>
      <c r="F28" s="67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0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1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Schütze 14</v>
      </c>
      <c r="C29" s="65" t="str">
        <f>'Wettkampf 1'!C29</f>
        <v>Börgerwald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Börgerwald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Brandt Mira</v>
      </c>
      <c r="C31" s="65" t="str">
        <f>'Wettkampf 1'!C31</f>
        <v>Börgermoor</v>
      </c>
      <c r="D31" s="81"/>
      <c r="E31" s="82"/>
      <c r="F31" s="67">
        <f t="shared" si="0"/>
        <v>0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0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1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Eichhorn Luca</v>
      </c>
      <c r="C32" s="65" t="str">
        <f>'Wettkampf 1'!C32</f>
        <v>Börgermoor</v>
      </c>
      <c r="D32" s="81"/>
      <c r="E32" s="82"/>
      <c r="F32" s="67">
        <f t="shared" si="0"/>
        <v>0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0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1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Kohnen Saskia</v>
      </c>
      <c r="C33" s="65" t="str">
        <f>'Wettkampf 1'!C33</f>
        <v>Börgermoor</v>
      </c>
      <c r="D33" s="81"/>
      <c r="E33" s="82"/>
      <c r="F33" s="67">
        <f t="shared" si="0"/>
        <v>0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0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1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Schütze 19</v>
      </c>
      <c r="C34" s="65" t="str">
        <f>'Wettkampf 1'!C34</f>
        <v>Börgermoor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Schütze 20</v>
      </c>
      <c r="C35" s="65" t="str">
        <f>'Wettkampf 1'!C35</f>
        <v>Börgermoor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>Runde Marcel</v>
      </c>
      <c r="C36" s="65" t="str">
        <f>'Wettkampf 1'!C36</f>
        <v>Spahnharrenstätte</v>
      </c>
      <c r="D36" s="81"/>
      <c r="E36" s="82"/>
      <c r="F36" s="67">
        <f t="shared" si="0"/>
        <v>0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0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1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 xml:space="preserve">Leis Fynn Lucas </v>
      </c>
      <c r="C37" s="65" t="str">
        <f>'Wettkampf 1'!C37</f>
        <v>Spahnharrenstätte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Schütze 23</v>
      </c>
      <c r="C38" s="65" t="str">
        <f>'Wettkampf 1'!C38</f>
        <v>Spahnharrenstätte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Schütze 24</v>
      </c>
      <c r="C39" s="65" t="str">
        <f>'Wettkampf 1'!C39</f>
        <v>Spahnharrenstätte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Schütze 25</v>
      </c>
      <c r="C40" s="65" t="str">
        <f>'Wettkampf 1'!C40</f>
        <v>Spahnharrenstätte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>Dolling Leon</v>
      </c>
      <c r="C41" s="65" t="str">
        <f>'Wettkampf 1'!C41</f>
        <v>Lorup</v>
      </c>
      <c r="D41" s="81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0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Schütze 27</v>
      </c>
      <c r="C42" s="65" t="str">
        <f>'Wettkampf 1'!C42</f>
        <v>Lorup</v>
      </c>
      <c r="D42" s="81"/>
      <c r="E42" s="82"/>
      <c r="F42" s="67">
        <f t="shared" si="0"/>
        <v>0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0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1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Schütze 28</v>
      </c>
      <c r="C43" s="65" t="str">
        <f>'Wettkampf 1'!C43</f>
        <v>Lorup</v>
      </c>
      <c r="D43" s="81"/>
      <c r="E43" s="82"/>
      <c r="F43" s="67">
        <f t="shared" si="0"/>
        <v>0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0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1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Schütze 29</v>
      </c>
      <c r="C44" s="65" t="str">
        <f>'Wettkampf 1'!C44</f>
        <v>Lorup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Lorup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Wilken Noah</v>
      </c>
      <c r="C46" s="65" t="str">
        <f>'Wettkampf 1'!C46</f>
        <v>Lahn</v>
      </c>
      <c r="D46" s="81"/>
      <c r="E46" s="82"/>
      <c r="F46" s="67">
        <f t="shared" si="0"/>
        <v>0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0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1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Schütze 32</v>
      </c>
      <c r="C47" s="65" t="str">
        <f>'Wettkampf 1'!C47</f>
        <v>Lahn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1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Schütze 33</v>
      </c>
      <c r="C48" s="65" t="str">
        <f>'Wettkampf 1'!C48</f>
        <v>Lahn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1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Schütze 34</v>
      </c>
      <c r="C49" s="65" t="str">
        <f>'Wettkampf 1'!C49</f>
        <v>Lahn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Lahn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Schütze 36</v>
      </c>
      <c r="C51" s="65" t="str">
        <f>'Wettkampf 1'!C51</f>
        <v>Verein VIII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0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1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Schütze 37</v>
      </c>
      <c r="C52" s="65" t="str">
        <f>'Wettkampf 1'!C52</f>
        <v>Verein VIII</v>
      </c>
      <c r="D52" s="81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0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Schütze 38</v>
      </c>
      <c r="C53" s="65" t="str">
        <f>'Wettkampf 1'!C53</f>
        <v>Verein VIII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Schütze 39</v>
      </c>
      <c r="C54" s="65" t="str">
        <f>'Wettkampf 1'!C54</f>
        <v>Verein VIII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Schütze 40</v>
      </c>
      <c r="C55" s="65" t="str">
        <f>'Wettkampf 1'!C55</f>
        <v>Verein VIII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Schütze 41</v>
      </c>
      <c r="C56" s="65" t="str">
        <f>'Wettkampf 1'!C56</f>
        <v>Verein IX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Schütze 42</v>
      </c>
      <c r="C57" s="65" t="str">
        <f>'Wettkampf 1'!C57</f>
        <v>Verein IX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Schütze 43</v>
      </c>
      <c r="C58" s="65" t="str">
        <f>'Wettkampf 1'!C58</f>
        <v>Verein IX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Schütze 44</v>
      </c>
      <c r="C59" s="65" t="str">
        <f>'Wettkampf 1'!C59</f>
        <v>Verein IX</v>
      </c>
      <c r="D59" s="81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0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1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Verein IX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Schütze 46</v>
      </c>
      <c r="C61" s="65" t="str">
        <f>'Wettkampf 1'!C61</f>
        <v>Verein X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Schütze 47</v>
      </c>
      <c r="C62" s="65" t="str">
        <f>'Wettkampf 1'!C62</f>
        <v>Verein X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Schütze 48</v>
      </c>
      <c r="C63" s="65" t="str">
        <f>'Wettkampf 1'!C63</f>
        <v>Verein X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Verein X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Verein X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>Schütze 51</v>
      </c>
      <c r="C66" s="65" t="str">
        <f>'Wettkampf 1'!C66</f>
        <v>Verein XI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Verein XI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Verein XI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Verein XI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Verein XI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0</v>
      </c>
      <c r="H76" s="68">
        <f>SUM(H16:H75)</f>
        <v>5</v>
      </c>
      <c r="I76" s="68">
        <f>LARGE(I16:I75,1)+LARGE(I16:I75,2)+LARGE(I16:I75,3)</f>
        <v>0</v>
      </c>
      <c r="J76" s="68">
        <f>SUM(J16:J75)</f>
        <v>5</v>
      </c>
      <c r="K76" s="68">
        <f>LARGE(K16:K75,1)+LARGE(K16:K75,2)+LARGE(K16:K75,3)</f>
        <v>0</v>
      </c>
      <c r="L76" s="68">
        <f>SUM(L16:L75)</f>
        <v>5</v>
      </c>
      <c r="M76" s="68">
        <f>LARGE(M16:M75,1)+LARGE(M16:M75,2)+LARGE(M16:M75,3)</f>
        <v>0</v>
      </c>
      <c r="N76" s="68">
        <f>SUM(N16:N75)</f>
        <v>5</v>
      </c>
      <c r="O76" s="68">
        <f>LARGE(O16:O75,1)+LARGE(O16:O75,2)+LARGE(O16:O75,3)</f>
        <v>0</v>
      </c>
      <c r="P76" s="68">
        <f>SUM(P16:P75)</f>
        <v>5</v>
      </c>
      <c r="Q76" s="68">
        <f>LARGE(Q16:Q75,1)+LARGE(Q16:Q75,2)+LARGE(Q16:Q75,3)</f>
        <v>0</v>
      </c>
      <c r="R76" s="68">
        <f>SUM(R16:R75)</f>
        <v>5</v>
      </c>
      <c r="S76" s="68">
        <f>LARGE(S16:S75,1)+LARGE(S16:S75,2)+LARGE(S16:S75,3)</f>
        <v>0</v>
      </c>
      <c r="T76" s="68">
        <f>SUM(T16:T75)</f>
        <v>5</v>
      </c>
      <c r="U76" s="68">
        <f>LARGE(U16:U75,1)+LARGE(U16:U75,2)+LARGE(U16:U75,3)</f>
        <v>0</v>
      </c>
      <c r="V76" s="68">
        <f>SUM(V16:V75)</f>
        <v>5</v>
      </c>
      <c r="W76" s="68">
        <f>LARGE(W16:W75,1)+LARGE(W16:W75,2)+LARGE(W16:W75,3)</f>
        <v>0</v>
      </c>
      <c r="X76" s="68">
        <f>SUM(X16:X75)</f>
        <v>5</v>
      </c>
      <c r="Y76" s="68">
        <f>LARGE(Y16:Y75,1)+LARGE(Y16:Y75,2)+LARGE(Y16:Y75,3)</f>
        <v>0</v>
      </c>
      <c r="Z76" s="68">
        <f>SUM(Z16:Z75)</f>
        <v>5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59</v>
      </c>
    </row>
  </sheetData>
  <sheetProtection algorithmName="SHA-512" hashValue="8jK07GzaTdxAW316vSSwOGAxjCd5tk03l5wGuhERvbK0+UIgKWAfRtFdJUHj6wUyeWPLrOsKKodwfCsBF5FZkg==" saltValue="cnPbNogwocZZyr04PLOP+A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D17E180C-42BA-47E3-B3DA-64B53FCB6799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04B704-46BE-4625-8407-7E51E8424CB8}">
  <sheetPr codeName="Tabelle5">
    <pageSetUpPr fitToPage="1"/>
  </sheetPr>
  <dimension ref="A1:AO77"/>
  <sheetViews>
    <sheetView workbookViewId="0">
      <selection activeCell="AI3" sqref="AI3"/>
    </sheetView>
  </sheetViews>
  <sheetFormatPr baseColWidth="10"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 t="str">
        <f>Übersicht!G4</f>
        <v>Börgerwald</v>
      </c>
      <c r="AJ1" s="168"/>
    </row>
    <row r="2" spans="1:41" x14ac:dyDescent="0.25">
      <c r="A2" s="101">
        <v>1</v>
      </c>
      <c r="B2" s="64" t="str">
        <f>'Wettkampf 1'!B2</f>
        <v>Esterwegen</v>
      </c>
      <c r="D2" s="72">
        <f>G76</f>
        <v>0</v>
      </c>
      <c r="E2" s="105" t="str">
        <f>IF(H76&gt;4,"Es sind zu viele Schützen in Wertung!"," ")</f>
        <v>Es sind zu viele Schützen in Wertung!</v>
      </c>
      <c r="AH2" s="102" t="s">
        <v>31</v>
      </c>
      <c r="AI2" s="169" t="str">
        <f>Übersicht!G3</f>
        <v>16.11.</v>
      </c>
      <c r="AJ2" s="168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Lähden Jugend I</v>
      </c>
      <c r="D3" s="72">
        <f>I76</f>
        <v>0</v>
      </c>
      <c r="E3" s="105" t="str">
        <f>IF(J76&gt;4,"Es sind zu viele Schützen in Wertung!"," ")</f>
        <v>Es sind zu viele Schützen in Wertung!</v>
      </c>
    </row>
    <row r="4" spans="1:41" x14ac:dyDescent="0.25">
      <c r="A4" s="101">
        <v>3</v>
      </c>
      <c r="B4" s="64" t="str">
        <f>'Wettkampf 1'!B4</f>
        <v>Börgerwald</v>
      </c>
      <c r="D4" s="72">
        <f>K76</f>
        <v>0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Börgermoor</v>
      </c>
      <c r="D5" s="72">
        <f>M76</f>
        <v>0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/>
      <c r="AJ5" s="164"/>
      <c r="AK5" s="75"/>
    </row>
    <row r="6" spans="1:41" x14ac:dyDescent="0.25">
      <c r="A6" s="101">
        <v>5</v>
      </c>
      <c r="B6" s="64" t="str">
        <f>'Wettkampf 1'!B6</f>
        <v>Spahnharrenstätte</v>
      </c>
      <c r="D6" s="72">
        <f>O76</f>
        <v>0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/>
      <c r="AJ6" s="167"/>
      <c r="AK6" s="75"/>
    </row>
    <row r="7" spans="1:41" x14ac:dyDescent="0.25">
      <c r="A7" s="101">
        <v>6</v>
      </c>
      <c r="B7" s="64" t="str">
        <f>'Wettkampf 1'!B7</f>
        <v>Lorup</v>
      </c>
      <c r="D7" s="72">
        <f>Q76</f>
        <v>0</v>
      </c>
      <c r="E7" s="105" t="str">
        <f>IF(R76&gt;4,"Es sind zu viele Schützen in Wertung!"," ")</f>
        <v>Es sind zu viele Schützen in Wertung!</v>
      </c>
      <c r="AG7" s="75"/>
      <c r="AH7" s="102" t="s">
        <v>51</v>
      </c>
      <c r="AI7" s="170" t="s">
        <v>60</v>
      </c>
      <c r="AJ7" s="171"/>
      <c r="AK7" s="75"/>
    </row>
    <row r="8" spans="1:41" x14ac:dyDescent="0.25">
      <c r="A8" s="101">
        <v>7</v>
      </c>
      <c r="B8" s="64" t="str">
        <f>'Wettkampf 1'!B8</f>
        <v>Lahn</v>
      </c>
      <c r="D8" s="72">
        <f>S76</f>
        <v>0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Verein VIII</v>
      </c>
      <c r="D9" s="72">
        <f>U76</f>
        <v>0</v>
      </c>
      <c r="E9" s="105" t="str">
        <f>IF(V76&gt;4,"Es sind zu viele Schützen in Wertung!"," ")</f>
        <v>Es sind zu viele Schützen in Wertung!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Verein IX</v>
      </c>
      <c r="D10" s="72">
        <f>W76</f>
        <v>0</v>
      </c>
      <c r="E10" s="105" t="str">
        <f>IF(X76&gt;4,"Es sind zu viele Schützen in Wertung!"," ")</f>
        <v>Es sind zu viele Schützen in Wertung!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Verein X</v>
      </c>
      <c r="D11" s="72">
        <f>Y76</f>
        <v>0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Verein XI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94</v>
      </c>
      <c r="T15" s="80"/>
      <c r="U15" s="66" t="s">
        <v>95</v>
      </c>
      <c r="V15" s="80"/>
      <c r="W15" s="66" t="s">
        <v>96</v>
      </c>
      <c r="X15" s="80"/>
      <c r="Y15" s="66" t="s">
        <v>97</v>
      </c>
      <c r="Z15" s="80"/>
      <c r="AA15" s="66" t="s">
        <v>98</v>
      </c>
      <c r="AB15" s="80"/>
      <c r="AC15" s="66" t="s">
        <v>99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Gedecknis Stefan</v>
      </c>
      <c r="C16" s="65" t="str">
        <f>'Wettkampf 1'!C16</f>
        <v>Esterwegen</v>
      </c>
      <c r="D16" s="81"/>
      <c r="E16" s="82"/>
      <c r="F16" s="67">
        <f>IF(E16="x","0",D16)</f>
        <v>0</v>
      </c>
      <c r="G16" s="68">
        <f>IF(C16=$B$2,F16,0)</f>
        <v>0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1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>Wübben Jasper</v>
      </c>
      <c r="C17" s="65" t="str">
        <f>'Wettkampf 1'!C17</f>
        <v>Esterwegen</v>
      </c>
      <c r="D17" s="81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1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Engbers Julian</v>
      </c>
      <c r="C18" s="65" t="str">
        <f>'Wettkampf 1'!C18</f>
        <v>Esterwegen</v>
      </c>
      <c r="D18" s="81"/>
      <c r="E18" s="82"/>
      <c r="F18" s="67">
        <f t="shared" si="0"/>
        <v>0</v>
      </c>
      <c r="G18" s="68">
        <f t="shared" si="1"/>
        <v>0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1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Meyer Johan</v>
      </c>
      <c r="C19" s="65" t="str">
        <f>'Wettkampf 1'!C19</f>
        <v>Esterwegen</v>
      </c>
      <c r="D19" s="81"/>
      <c r="E19" s="82"/>
      <c r="F19" s="67">
        <f t="shared" si="0"/>
        <v>0</v>
      </c>
      <c r="G19" s="68">
        <f t="shared" si="1"/>
        <v>0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1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>Esterwegen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>Strüwing Inja</v>
      </c>
      <c r="C21" s="65" t="str">
        <f>'Wettkampf 1'!C21</f>
        <v>Lähden Jugend I</v>
      </c>
      <c r="D21" s="81"/>
      <c r="E21" s="82"/>
      <c r="F21" s="67">
        <f t="shared" si="0"/>
        <v>0</v>
      </c>
      <c r="G21" s="68">
        <f t="shared" si="1"/>
        <v>0</v>
      </c>
      <c r="H21" s="68">
        <f t="shared" si="2"/>
        <v>0</v>
      </c>
      <c r="I21" s="68">
        <f t="shared" si="3"/>
        <v>0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1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Bruns Hendrik</v>
      </c>
      <c r="C22" s="65" t="str">
        <f>'Wettkampf 1'!C22</f>
        <v>Lähden Jugend I</v>
      </c>
      <c r="D22" s="81"/>
      <c r="E22" s="82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Feldhaus Vanessa</v>
      </c>
      <c r="C23" s="65" t="str">
        <f>'Wettkampf 1'!C23</f>
        <v>Lähden Jugend I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 xml:space="preserve">Feldhaus Celien </v>
      </c>
      <c r="C24" s="65" t="str">
        <f>'Wettkampf 1'!C24</f>
        <v>Lähden Jugend I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Schütze 10</v>
      </c>
      <c r="C25" s="65" t="str">
        <f>'Wettkampf 1'!C25</f>
        <v>Lähden Jugend I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Hanneken Maren</v>
      </c>
      <c r="C26" s="65" t="str">
        <f>'Wettkampf 1'!C26</f>
        <v>Börgerwald</v>
      </c>
      <c r="D26" s="81"/>
      <c r="E26" s="82"/>
      <c r="F26" s="67">
        <f t="shared" si="0"/>
        <v>0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0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1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Köstering Nele</v>
      </c>
      <c r="C27" s="65" t="str">
        <f>'Wettkampf 1'!C27</f>
        <v>Börgerwald</v>
      </c>
      <c r="D27" s="81"/>
      <c r="E27" s="82"/>
      <c r="F27" s="67">
        <f t="shared" si="0"/>
        <v>0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0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1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Schütze 13</v>
      </c>
      <c r="C28" s="65" t="str">
        <f>'Wettkampf 1'!C28</f>
        <v>Börgerwald</v>
      </c>
      <c r="D28" s="81"/>
      <c r="E28" s="82"/>
      <c r="F28" s="67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0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1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Schütze 14</v>
      </c>
      <c r="C29" s="65" t="str">
        <f>'Wettkampf 1'!C29</f>
        <v>Börgerwald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Börgerwald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Brandt Mira</v>
      </c>
      <c r="C31" s="65" t="str">
        <f>'Wettkampf 1'!C31</f>
        <v>Börgermoor</v>
      </c>
      <c r="D31" s="81"/>
      <c r="E31" s="82"/>
      <c r="F31" s="67">
        <f t="shared" si="0"/>
        <v>0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0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1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Eichhorn Luca</v>
      </c>
      <c r="C32" s="65" t="str">
        <f>'Wettkampf 1'!C32</f>
        <v>Börgermoor</v>
      </c>
      <c r="D32" s="81"/>
      <c r="E32" s="82"/>
      <c r="F32" s="67">
        <f t="shared" si="0"/>
        <v>0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0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1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Kohnen Saskia</v>
      </c>
      <c r="C33" s="65" t="str">
        <f>'Wettkampf 1'!C33</f>
        <v>Börgermoor</v>
      </c>
      <c r="D33" s="81"/>
      <c r="E33" s="82"/>
      <c r="F33" s="67">
        <f t="shared" si="0"/>
        <v>0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0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1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Schütze 19</v>
      </c>
      <c r="C34" s="65" t="str">
        <f>'Wettkampf 1'!C34</f>
        <v>Börgermoor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Schütze 20</v>
      </c>
      <c r="C35" s="65" t="str">
        <f>'Wettkampf 1'!C35</f>
        <v>Börgermoor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>Runde Marcel</v>
      </c>
      <c r="C36" s="65" t="str">
        <f>'Wettkampf 1'!C36</f>
        <v>Spahnharrenstätte</v>
      </c>
      <c r="D36" s="81"/>
      <c r="E36" s="82"/>
      <c r="F36" s="67">
        <f t="shared" si="0"/>
        <v>0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0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1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 xml:space="preserve">Leis Fynn Lucas </v>
      </c>
      <c r="C37" s="65" t="str">
        <f>'Wettkampf 1'!C37</f>
        <v>Spahnharrenstätte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Schütze 23</v>
      </c>
      <c r="C38" s="65" t="str">
        <f>'Wettkampf 1'!C38</f>
        <v>Spahnharrenstätte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Schütze 24</v>
      </c>
      <c r="C39" s="65" t="str">
        <f>'Wettkampf 1'!C39</f>
        <v>Spahnharrenstätte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Schütze 25</v>
      </c>
      <c r="C40" s="65" t="str">
        <f>'Wettkampf 1'!C40</f>
        <v>Spahnharrenstätte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>Dolling Leon</v>
      </c>
      <c r="C41" s="65" t="str">
        <f>'Wettkampf 1'!C41</f>
        <v>Lorup</v>
      </c>
      <c r="D41" s="81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0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Schütze 27</v>
      </c>
      <c r="C42" s="65" t="str">
        <f>'Wettkampf 1'!C42</f>
        <v>Lorup</v>
      </c>
      <c r="D42" s="81"/>
      <c r="E42" s="82"/>
      <c r="F42" s="67">
        <f t="shared" si="0"/>
        <v>0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0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1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Schütze 28</v>
      </c>
      <c r="C43" s="65" t="str">
        <f>'Wettkampf 1'!C43</f>
        <v>Lorup</v>
      </c>
      <c r="D43" s="81"/>
      <c r="E43" s="82"/>
      <c r="F43" s="67">
        <f t="shared" si="0"/>
        <v>0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0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1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Schütze 29</v>
      </c>
      <c r="C44" s="65" t="str">
        <f>'Wettkampf 1'!C44</f>
        <v>Lorup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Lorup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Wilken Noah</v>
      </c>
      <c r="C46" s="65" t="str">
        <f>'Wettkampf 1'!C46</f>
        <v>Lahn</v>
      </c>
      <c r="D46" s="81"/>
      <c r="E46" s="82"/>
      <c r="F46" s="67">
        <f t="shared" si="0"/>
        <v>0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0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1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Schütze 32</v>
      </c>
      <c r="C47" s="65" t="str">
        <f>'Wettkampf 1'!C47</f>
        <v>Lahn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1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Schütze 33</v>
      </c>
      <c r="C48" s="65" t="str">
        <f>'Wettkampf 1'!C48</f>
        <v>Lahn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1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Schütze 34</v>
      </c>
      <c r="C49" s="65" t="str">
        <f>'Wettkampf 1'!C49</f>
        <v>Lahn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Lahn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Schütze 36</v>
      </c>
      <c r="C51" s="65" t="str">
        <f>'Wettkampf 1'!C51</f>
        <v>Verein VIII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0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1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Schütze 37</v>
      </c>
      <c r="C52" s="65" t="str">
        <f>'Wettkampf 1'!C52</f>
        <v>Verein VIII</v>
      </c>
      <c r="D52" s="81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0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Schütze 38</v>
      </c>
      <c r="C53" s="65" t="str">
        <f>'Wettkampf 1'!C53</f>
        <v>Verein VIII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Schütze 39</v>
      </c>
      <c r="C54" s="65" t="str">
        <f>'Wettkampf 1'!C54</f>
        <v>Verein VIII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Schütze 40</v>
      </c>
      <c r="C55" s="65" t="str">
        <f>'Wettkampf 1'!C55</f>
        <v>Verein VIII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Schütze 41</v>
      </c>
      <c r="C56" s="65" t="str">
        <f>'Wettkampf 1'!C56</f>
        <v>Verein IX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Schütze 42</v>
      </c>
      <c r="C57" s="65" t="str">
        <f>'Wettkampf 1'!C57</f>
        <v>Verein IX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Schütze 43</v>
      </c>
      <c r="C58" s="65" t="str">
        <f>'Wettkampf 1'!C58</f>
        <v>Verein IX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Schütze 44</v>
      </c>
      <c r="C59" s="65" t="str">
        <f>'Wettkampf 1'!C59</f>
        <v>Verein IX</v>
      </c>
      <c r="D59" s="81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0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1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Verein IX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Schütze 46</v>
      </c>
      <c r="C61" s="65" t="str">
        <f>'Wettkampf 1'!C61</f>
        <v>Verein X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Schütze 47</v>
      </c>
      <c r="C62" s="65" t="str">
        <f>'Wettkampf 1'!C62</f>
        <v>Verein X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Schütze 48</v>
      </c>
      <c r="C63" s="65" t="str">
        <f>'Wettkampf 1'!C63</f>
        <v>Verein X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Verein X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Verein X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>Schütze 51</v>
      </c>
      <c r="C66" s="65" t="str">
        <f>'Wettkampf 1'!C66</f>
        <v>Verein XI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Verein XI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Verein XI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Verein XI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Verein XI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0</v>
      </c>
      <c r="H76" s="68">
        <f>SUM(H16:H75)</f>
        <v>5</v>
      </c>
      <c r="I76" s="68">
        <f>LARGE(I16:I75,1)+LARGE(I16:I75,2)+LARGE(I16:I75,3)</f>
        <v>0</v>
      </c>
      <c r="J76" s="68">
        <f>SUM(J16:J75)</f>
        <v>5</v>
      </c>
      <c r="K76" s="68">
        <f>LARGE(K16:K75,1)+LARGE(K16:K75,2)+LARGE(K16:K75,3)</f>
        <v>0</v>
      </c>
      <c r="L76" s="68">
        <f>SUM(L16:L75)</f>
        <v>5</v>
      </c>
      <c r="M76" s="68">
        <f>LARGE(M16:M75,1)+LARGE(M16:M75,2)+LARGE(M16:M75,3)</f>
        <v>0</v>
      </c>
      <c r="N76" s="68">
        <f>SUM(N16:N75)</f>
        <v>5</v>
      </c>
      <c r="O76" s="68">
        <f>LARGE(O16:O75,1)+LARGE(O16:O75,2)+LARGE(O16:O75,3)</f>
        <v>0</v>
      </c>
      <c r="P76" s="68">
        <f>SUM(P16:P75)</f>
        <v>5</v>
      </c>
      <c r="Q76" s="68">
        <f>LARGE(Q16:Q75,1)+LARGE(Q16:Q75,2)+LARGE(Q16:Q75,3)</f>
        <v>0</v>
      </c>
      <c r="R76" s="68">
        <f>SUM(R16:R75)</f>
        <v>5</v>
      </c>
      <c r="S76" s="68">
        <f>LARGE(S16:S75,1)+LARGE(S16:S75,2)+LARGE(S16:S75,3)</f>
        <v>0</v>
      </c>
      <c r="T76" s="68">
        <f>SUM(T16:T75)</f>
        <v>5</v>
      </c>
      <c r="U76" s="68">
        <f>LARGE(U16:U75,1)+LARGE(U16:U75,2)+LARGE(U16:U75,3)</f>
        <v>0</v>
      </c>
      <c r="V76" s="68">
        <f>SUM(V16:V75)</f>
        <v>5</v>
      </c>
      <c r="W76" s="68">
        <f>LARGE(W16:W75,1)+LARGE(W16:W75,2)+LARGE(W16:W75,3)</f>
        <v>0</v>
      </c>
      <c r="X76" s="68">
        <f>SUM(X16:X75)</f>
        <v>5</v>
      </c>
      <c r="Y76" s="68">
        <f>LARGE(Y16:Y75,1)+LARGE(Y16:Y75,2)+LARGE(Y16:Y75,3)</f>
        <v>0</v>
      </c>
      <c r="Z76" s="68">
        <f>SUM(Z16:Z75)</f>
        <v>5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59</v>
      </c>
    </row>
  </sheetData>
  <sheetProtection algorithmName="SHA-512" hashValue="yU+3f8pfatHgZ1rfGz+T6fAhwlbBHWN4TWNTwknqAsESnM+6Xz6wAkneq510ZIeFdXBKW7VM+tLrw4K37g05tw==" saltValue="Lsvvloimy10jhuNiXyn76w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95D340A3-F69C-418B-8BB9-BBB6E6F1A5FC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4EDE33-DED7-4308-BDC5-B5D3826D5361}">
  <sheetPr codeName="Tabelle6">
    <pageSetUpPr fitToPage="1"/>
  </sheetPr>
  <dimension ref="A1:AO77"/>
  <sheetViews>
    <sheetView workbookViewId="0">
      <selection activeCell="AI3" sqref="AI3"/>
    </sheetView>
  </sheetViews>
  <sheetFormatPr baseColWidth="10"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 t="str">
        <f>Übersicht!H4</f>
        <v>Spahnharrenstätte</v>
      </c>
      <c r="AJ1" s="168"/>
    </row>
    <row r="2" spans="1:41" x14ac:dyDescent="0.25">
      <c r="A2" s="101">
        <v>1</v>
      </c>
      <c r="B2" s="64" t="str">
        <f>'Wettkampf 1'!B2</f>
        <v>Esterwegen</v>
      </c>
      <c r="D2" s="72">
        <f>G76</f>
        <v>0</v>
      </c>
      <c r="E2" s="105" t="str">
        <f>IF(H76&gt;4,"Es sind zu viele Schützen in Wertung!"," ")</f>
        <v>Es sind zu viele Schützen in Wertung!</v>
      </c>
      <c r="AH2" s="102" t="s">
        <v>31</v>
      </c>
      <c r="AI2" s="169" t="str">
        <f>Übersicht!H3</f>
        <v>30.11.</v>
      </c>
      <c r="AJ2" s="168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Lähden Jugend I</v>
      </c>
      <c r="D3" s="72">
        <f>I76</f>
        <v>0</v>
      </c>
      <c r="E3" s="105" t="str">
        <f>IF(J76&gt;4,"Es sind zu viele Schützen in Wertung!"," ")</f>
        <v>Es sind zu viele Schützen in Wertung!</v>
      </c>
    </row>
    <row r="4" spans="1:41" x14ac:dyDescent="0.25">
      <c r="A4" s="101">
        <v>3</v>
      </c>
      <c r="B4" s="64" t="str">
        <f>'Wettkampf 1'!B4</f>
        <v>Börgerwald</v>
      </c>
      <c r="D4" s="72">
        <f>K76</f>
        <v>0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Börgermoor</v>
      </c>
      <c r="D5" s="72">
        <f>M76</f>
        <v>0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/>
      <c r="AJ5" s="164"/>
      <c r="AK5" s="75"/>
    </row>
    <row r="6" spans="1:41" x14ac:dyDescent="0.25">
      <c r="A6" s="101">
        <v>5</v>
      </c>
      <c r="B6" s="64" t="str">
        <f>'Wettkampf 1'!B6</f>
        <v>Spahnharrenstätte</v>
      </c>
      <c r="D6" s="72">
        <f>O76</f>
        <v>0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/>
      <c r="AJ6" s="167"/>
      <c r="AK6" s="75"/>
    </row>
    <row r="7" spans="1:41" x14ac:dyDescent="0.25">
      <c r="A7" s="101">
        <v>6</v>
      </c>
      <c r="B7" s="64" t="str">
        <f>'Wettkampf 1'!B7</f>
        <v>Lorup</v>
      </c>
      <c r="D7" s="72">
        <f>Q76</f>
        <v>0</v>
      </c>
      <c r="E7" s="105" t="str">
        <f>IF(R76&gt;4,"Es sind zu viele Schützen in Wertung!"," ")</f>
        <v>Es sind zu viele Schützen in Wertung!</v>
      </c>
      <c r="AG7" s="75"/>
      <c r="AH7" s="102" t="s">
        <v>51</v>
      </c>
      <c r="AI7" s="170" t="s">
        <v>60</v>
      </c>
      <c r="AJ7" s="171"/>
      <c r="AK7" s="75"/>
    </row>
    <row r="8" spans="1:41" x14ac:dyDescent="0.25">
      <c r="A8" s="101">
        <v>7</v>
      </c>
      <c r="B8" s="64" t="str">
        <f>'Wettkampf 1'!B8</f>
        <v>Lahn</v>
      </c>
      <c r="D8" s="72">
        <f>S76</f>
        <v>0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Verein VIII</v>
      </c>
      <c r="D9" s="72">
        <f>U76</f>
        <v>0</v>
      </c>
      <c r="E9" s="105" t="str">
        <f>IF(V76&gt;4,"Es sind zu viele Schützen in Wertung!"," ")</f>
        <v>Es sind zu viele Schützen in Wertung!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Verein IX</v>
      </c>
      <c r="D10" s="72">
        <f>W76</f>
        <v>0</v>
      </c>
      <c r="E10" s="105" t="str">
        <f>IF(X76&gt;4,"Es sind zu viele Schützen in Wertung!"," ")</f>
        <v>Es sind zu viele Schützen in Wertung!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Verein X</v>
      </c>
      <c r="D11" s="72">
        <f>Y76</f>
        <v>0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Verein XI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94</v>
      </c>
      <c r="T15" s="80"/>
      <c r="U15" s="66" t="s">
        <v>95</v>
      </c>
      <c r="V15" s="80"/>
      <c r="W15" s="66" t="s">
        <v>96</v>
      </c>
      <c r="X15" s="80"/>
      <c r="Y15" s="66" t="s">
        <v>97</v>
      </c>
      <c r="Z15" s="80"/>
      <c r="AA15" s="66" t="s">
        <v>98</v>
      </c>
      <c r="AB15" s="80"/>
      <c r="AC15" s="66" t="s">
        <v>99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Gedecknis Stefan</v>
      </c>
      <c r="C16" s="65" t="str">
        <f>'Wettkampf 1'!C16</f>
        <v>Esterwegen</v>
      </c>
      <c r="D16" s="81"/>
      <c r="E16" s="82"/>
      <c r="F16" s="67">
        <f>IF(E16="x","0",D16)</f>
        <v>0</v>
      </c>
      <c r="G16" s="68">
        <f>IF(C16=$B$2,F16,0)</f>
        <v>0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1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>Wübben Jasper</v>
      </c>
      <c r="C17" s="65" t="str">
        <f>'Wettkampf 1'!C17</f>
        <v>Esterwegen</v>
      </c>
      <c r="D17" s="81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1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Engbers Julian</v>
      </c>
      <c r="C18" s="65" t="str">
        <f>'Wettkampf 1'!C18</f>
        <v>Esterwegen</v>
      </c>
      <c r="D18" s="81"/>
      <c r="E18" s="82"/>
      <c r="F18" s="67">
        <f t="shared" si="0"/>
        <v>0</v>
      </c>
      <c r="G18" s="68">
        <f t="shared" si="1"/>
        <v>0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1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Meyer Johan</v>
      </c>
      <c r="C19" s="65" t="str">
        <f>'Wettkampf 1'!C19</f>
        <v>Esterwegen</v>
      </c>
      <c r="D19" s="81"/>
      <c r="E19" s="82"/>
      <c r="F19" s="67">
        <f t="shared" si="0"/>
        <v>0</v>
      </c>
      <c r="G19" s="68">
        <f t="shared" si="1"/>
        <v>0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1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>Esterwegen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>Strüwing Inja</v>
      </c>
      <c r="C21" s="65" t="str">
        <f>'Wettkampf 1'!C21</f>
        <v>Lähden Jugend I</v>
      </c>
      <c r="D21" s="81"/>
      <c r="E21" s="82"/>
      <c r="F21" s="67">
        <f t="shared" si="0"/>
        <v>0</v>
      </c>
      <c r="G21" s="68">
        <f t="shared" si="1"/>
        <v>0</v>
      </c>
      <c r="H21" s="68">
        <f t="shared" si="2"/>
        <v>0</v>
      </c>
      <c r="I21" s="68">
        <f t="shared" si="3"/>
        <v>0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1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Bruns Hendrik</v>
      </c>
      <c r="C22" s="65" t="str">
        <f>'Wettkampf 1'!C22</f>
        <v>Lähden Jugend I</v>
      </c>
      <c r="D22" s="81"/>
      <c r="E22" s="82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Feldhaus Vanessa</v>
      </c>
      <c r="C23" s="65" t="str">
        <f>'Wettkampf 1'!C23</f>
        <v>Lähden Jugend I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 xml:space="preserve">Feldhaus Celien </v>
      </c>
      <c r="C24" s="65" t="str">
        <f>'Wettkampf 1'!C24</f>
        <v>Lähden Jugend I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Schütze 10</v>
      </c>
      <c r="C25" s="65" t="str">
        <f>'Wettkampf 1'!C25</f>
        <v>Lähden Jugend I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Hanneken Maren</v>
      </c>
      <c r="C26" s="65" t="str">
        <f>'Wettkampf 1'!C26</f>
        <v>Börgerwald</v>
      </c>
      <c r="D26" s="81"/>
      <c r="E26" s="82"/>
      <c r="F26" s="67">
        <f t="shared" si="0"/>
        <v>0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0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1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Köstering Nele</v>
      </c>
      <c r="C27" s="65" t="str">
        <f>'Wettkampf 1'!C27</f>
        <v>Börgerwald</v>
      </c>
      <c r="D27" s="81"/>
      <c r="E27" s="82"/>
      <c r="F27" s="67">
        <f t="shared" si="0"/>
        <v>0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0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1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Schütze 13</v>
      </c>
      <c r="C28" s="65" t="str">
        <f>'Wettkampf 1'!C28</f>
        <v>Börgerwald</v>
      </c>
      <c r="D28" s="81"/>
      <c r="E28" s="82"/>
      <c r="F28" s="67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0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1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Schütze 14</v>
      </c>
      <c r="C29" s="65" t="str">
        <f>'Wettkampf 1'!C29</f>
        <v>Börgerwald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Börgerwald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Brandt Mira</v>
      </c>
      <c r="C31" s="65" t="str">
        <f>'Wettkampf 1'!C31</f>
        <v>Börgermoor</v>
      </c>
      <c r="D31" s="81"/>
      <c r="E31" s="82"/>
      <c r="F31" s="67">
        <f t="shared" si="0"/>
        <v>0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0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1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Eichhorn Luca</v>
      </c>
      <c r="C32" s="65" t="str">
        <f>'Wettkampf 1'!C32</f>
        <v>Börgermoor</v>
      </c>
      <c r="D32" s="81"/>
      <c r="E32" s="82"/>
      <c r="F32" s="67">
        <f t="shared" si="0"/>
        <v>0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0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1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Kohnen Saskia</v>
      </c>
      <c r="C33" s="65" t="str">
        <f>'Wettkampf 1'!C33</f>
        <v>Börgermoor</v>
      </c>
      <c r="D33" s="81"/>
      <c r="E33" s="82"/>
      <c r="F33" s="67">
        <f t="shared" si="0"/>
        <v>0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0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1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Schütze 19</v>
      </c>
      <c r="C34" s="65" t="str">
        <f>'Wettkampf 1'!C34</f>
        <v>Börgermoor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Schütze 20</v>
      </c>
      <c r="C35" s="65" t="str">
        <f>'Wettkampf 1'!C35</f>
        <v>Börgermoor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>Runde Marcel</v>
      </c>
      <c r="C36" s="65" t="str">
        <f>'Wettkampf 1'!C36</f>
        <v>Spahnharrenstätte</v>
      </c>
      <c r="D36" s="81"/>
      <c r="E36" s="82"/>
      <c r="F36" s="67">
        <f t="shared" si="0"/>
        <v>0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0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1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 xml:space="preserve">Leis Fynn Lucas </v>
      </c>
      <c r="C37" s="65" t="str">
        <f>'Wettkampf 1'!C37</f>
        <v>Spahnharrenstätte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Schütze 23</v>
      </c>
      <c r="C38" s="65" t="str">
        <f>'Wettkampf 1'!C38</f>
        <v>Spahnharrenstätte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Schütze 24</v>
      </c>
      <c r="C39" s="65" t="str">
        <f>'Wettkampf 1'!C39</f>
        <v>Spahnharrenstätte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Schütze 25</v>
      </c>
      <c r="C40" s="65" t="str">
        <f>'Wettkampf 1'!C40</f>
        <v>Spahnharrenstätte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>Dolling Leon</v>
      </c>
      <c r="C41" s="65" t="str">
        <f>'Wettkampf 1'!C41</f>
        <v>Lorup</v>
      </c>
      <c r="D41" s="81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0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Schütze 27</v>
      </c>
      <c r="C42" s="65" t="str">
        <f>'Wettkampf 1'!C42</f>
        <v>Lorup</v>
      </c>
      <c r="D42" s="81"/>
      <c r="E42" s="82"/>
      <c r="F42" s="67">
        <f t="shared" si="0"/>
        <v>0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0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1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Schütze 28</v>
      </c>
      <c r="C43" s="65" t="str">
        <f>'Wettkampf 1'!C43</f>
        <v>Lorup</v>
      </c>
      <c r="D43" s="81"/>
      <c r="E43" s="82"/>
      <c r="F43" s="67">
        <f t="shared" si="0"/>
        <v>0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0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1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Schütze 29</v>
      </c>
      <c r="C44" s="65" t="str">
        <f>'Wettkampf 1'!C44</f>
        <v>Lorup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Lorup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Wilken Noah</v>
      </c>
      <c r="C46" s="65" t="str">
        <f>'Wettkampf 1'!C46</f>
        <v>Lahn</v>
      </c>
      <c r="D46" s="81"/>
      <c r="E46" s="82"/>
      <c r="F46" s="67">
        <f t="shared" si="0"/>
        <v>0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0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1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Schütze 32</v>
      </c>
      <c r="C47" s="65" t="str">
        <f>'Wettkampf 1'!C47</f>
        <v>Lahn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1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Schütze 33</v>
      </c>
      <c r="C48" s="65" t="str">
        <f>'Wettkampf 1'!C48</f>
        <v>Lahn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1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Schütze 34</v>
      </c>
      <c r="C49" s="65" t="str">
        <f>'Wettkampf 1'!C49</f>
        <v>Lahn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Lahn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Schütze 36</v>
      </c>
      <c r="C51" s="65" t="str">
        <f>'Wettkampf 1'!C51</f>
        <v>Verein VIII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0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1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Schütze 37</v>
      </c>
      <c r="C52" s="65" t="str">
        <f>'Wettkampf 1'!C52</f>
        <v>Verein VIII</v>
      </c>
      <c r="D52" s="81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0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Schütze 38</v>
      </c>
      <c r="C53" s="65" t="str">
        <f>'Wettkampf 1'!C53</f>
        <v>Verein VIII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Schütze 39</v>
      </c>
      <c r="C54" s="65" t="str">
        <f>'Wettkampf 1'!C54</f>
        <v>Verein VIII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Schütze 40</v>
      </c>
      <c r="C55" s="65" t="str">
        <f>'Wettkampf 1'!C55</f>
        <v>Verein VIII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Schütze 41</v>
      </c>
      <c r="C56" s="65" t="str">
        <f>'Wettkampf 1'!C56</f>
        <v>Verein IX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Schütze 42</v>
      </c>
      <c r="C57" s="65" t="str">
        <f>'Wettkampf 1'!C57</f>
        <v>Verein IX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Schütze 43</v>
      </c>
      <c r="C58" s="65" t="str">
        <f>'Wettkampf 1'!C58</f>
        <v>Verein IX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Schütze 44</v>
      </c>
      <c r="C59" s="65" t="str">
        <f>'Wettkampf 1'!C59</f>
        <v>Verein IX</v>
      </c>
      <c r="D59" s="81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0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1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Verein IX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Schütze 46</v>
      </c>
      <c r="C61" s="65" t="str">
        <f>'Wettkampf 1'!C61</f>
        <v>Verein X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Schütze 47</v>
      </c>
      <c r="C62" s="65" t="str">
        <f>'Wettkampf 1'!C62</f>
        <v>Verein X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Schütze 48</v>
      </c>
      <c r="C63" s="65" t="str">
        <f>'Wettkampf 1'!C63</f>
        <v>Verein X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Verein X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Verein X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>Schütze 51</v>
      </c>
      <c r="C66" s="65" t="str">
        <f>'Wettkampf 1'!C66</f>
        <v>Verein XI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Verein XI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Verein XI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Verein XI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Verein XI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0</v>
      </c>
      <c r="H76" s="68">
        <f>SUM(H16:H75)</f>
        <v>5</v>
      </c>
      <c r="I76" s="68">
        <f>LARGE(I16:I75,1)+LARGE(I16:I75,2)+LARGE(I16:I75,3)</f>
        <v>0</v>
      </c>
      <c r="J76" s="68">
        <f>SUM(J16:J75)</f>
        <v>5</v>
      </c>
      <c r="K76" s="68">
        <f>LARGE(K16:K75,1)+LARGE(K16:K75,2)+LARGE(K16:K75,3)</f>
        <v>0</v>
      </c>
      <c r="L76" s="68">
        <f>SUM(L16:L75)</f>
        <v>5</v>
      </c>
      <c r="M76" s="68">
        <f>LARGE(M16:M75,1)+LARGE(M16:M75,2)+LARGE(M16:M75,3)</f>
        <v>0</v>
      </c>
      <c r="N76" s="68">
        <f>SUM(N16:N75)</f>
        <v>5</v>
      </c>
      <c r="O76" s="68">
        <f>LARGE(O16:O75,1)+LARGE(O16:O75,2)+LARGE(O16:O75,3)</f>
        <v>0</v>
      </c>
      <c r="P76" s="68">
        <f>SUM(P16:P75)</f>
        <v>5</v>
      </c>
      <c r="Q76" s="68">
        <f>LARGE(Q16:Q75,1)+LARGE(Q16:Q75,2)+LARGE(Q16:Q75,3)</f>
        <v>0</v>
      </c>
      <c r="R76" s="68">
        <f>SUM(R16:R75)</f>
        <v>5</v>
      </c>
      <c r="S76" s="68">
        <f>LARGE(S16:S75,1)+LARGE(S16:S75,2)+LARGE(S16:S75,3)</f>
        <v>0</v>
      </c>
      <c r="T76" s="68">
        <f>SUM(T16:T75)</f>
        <v>5</v>
      </c>
      <c r="U76" s="68">
        <f>LARGE(U16:U75,1)+LARGE(U16:U75,2)+LARGE(U16:U75,3)</f>
        <v>0</v>
      </c>
      <c r="V76" s="68">
        <f>SUM(V16:V75)</f>
        <v>5</v>
      </c>
      <c r="W76" s="68">
        <f>LARGE(W16:W75,1)+LARGE(W16:W75,2)+LARGE(W16:W75,3)</f>
        <v>0</v>
      </c>
      <c r="X76" s="68">
        <f>SUM(X16:X75)</f>
        <v>5</v>
      </c>
      <c r="Y76" s="68">
        <f>LARGE(Y16:Y75,1)+LARGE(Y16:Y75,2)+LARGE(Y16:Y75,3)</f>
        <v>0</v>
      </c>
      <c r="Z76" s="68">
        <f>SUM(Z16:Z75)</f>
        <v>5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59</v>
      </c>
    </row>
  </sheetData>
  <sheetProtection algorithmName="SHA-512" hashValue="p+sislqHGv3DrPTjybuDh+DD7SoYOUJmK25ERTVHp0opd2gkfND3DRM8prWMDHkKTvG0MdR1D6Akc0X/k4TW5Q==" saltValue="EoOYqYIJd/aCu3mqOIb6PQ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E46E2330-08C3-416B-B73B-BFB84C6D82AA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683D41-9E52-4333-96E3-71F53A57FB5A}">
  <sheetPr codeName="Tabelle7">
    <pageSetUpPr fitToPage="1"/>
  </sheetPr>
  <dimension ref="A1:AO77"/>
  <sheetViews>
    <sheetView workbookViewId="0">
      <selection activeCell="AO10" sqref="AO10"/>
    </sheetView>
  </sheetViews>
  <sheetFormatPr baseColWidth="10"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7" width="3.7109375" style="69" hidden="1" customWidth="1"/>
    <col min="38" max="38" width="7.7109375" style="69" hidden="1" customWidth="1"/>
    <col min="39" max="39" width="6.28515625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>
        <f>Übersicht!I4</f>
        <v>0</v>
      </c>
      <c r="AJ1" s="168"/>
    </row>
    <row r="2" spans="1:41" x14ac:dyDescent="0.25">
      <c r="A2" s="101">
        <v>1</v>
      </c>
      <c r="B2" s="64" t="str">
        <f>'Wettkampf 1'!B2</f>
        <v>Esterwegen</v>
      </c>
      <c r="D2" s="72">
        <f>G76</f>
        <v>0</v>
      </c>
      <c r="E2" s="105" t="str">
        <f>IF(H76&gt;4,"Es sind zu viele Schützen in Wertung!"," ")</f>
        <v>Es sind zu viele Schützen in Wertung!</v>
      </c>
      <c r="AH2" s="102" t="s">
        <v>31</v>
      </c>
      <c r="AI2" s="169">
        <f>Übersicht!I3</f>
        <v>0</v>
      </c>
      <c r="AJ2" s="168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Lähden Jugend I</v>
      </c>
      <c r="D3" s="72">
        <f>I76</f>
        <v>0</v>
      </c>
      <c r="E3" s="105" t="str">
        <f>IF(J76&gt;4,"Es sind zu viele Schützen in Wertung!"," ")</f>
        <v>Es sind zu viele Schützen in Wertung!</v>
      </c>
    </row>
    <row r="4" spans="1:41" x14ac:dyDescent="0.25">
      <c r="A4" s="101">
        <v>3</v>
      </c>
      <c r="B4" s="64" t="str">
        <f>'Wettkampf 1'!B4</f>
        <v>Börgerwald</v>
      </c>
      <c r="D4" s="72">
        <f>K76</f>
        <v>0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Börgermoor</v>
      </c>
      <c r="D5" s="72">
        <f>M76</f>
        <v>0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/>
      <c r="AJ5" s="164"/>
      <c r="AK5" s="75"/>
    </row>
    <row r="6" spans="1:41" x14ac:dyDescent="0.25">
      <c r="A6" s="101">
        <v>5</v>
      </c>
      <c r="B6" s="64" t="str">
        <f>'Wettkampf 1'!B6</f>
        <v>Spahnharrenstätte</v>
      </c>
      <c r="D6" s="72">
        <f>O76</f>
        <v>0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/>
      <c r="AJ6" s="167"/>
      <c r="AK6" s="75"/>
    </row>
    <row r="7" spans="1:41" x14ac:dyDescent="0.25">
      <c r="A7" s="101">
        <v>6</v>
      </c>
      <c r="B7" s="64" t="str">
        <f>'Wettkampf 1'!B7</f>
        <v>Lorup</v>
      </c>
      <c r="D7" s="72">
        <f>Q76</f>
        <v>0</v>
      </c>
      <c r="E7" s="105" t="str">
        <f>IF(R76&gt;4,"Es sind zu viele Schützen in Wertung!"," ")</f>
        <v>Es sind zu viele Schützen in Wertung!</v>
      </c>
      <c r="AG7" s="75"/>
      <c r="AH7" s="102" t="s">
        <v>51</v>
      </c>
      <c r="AI7" s="170" t="s">
        <v>60</v>
      </c>
      <c r="AJ7" s="171"/>
      <c r="AK7" s="75"/>
    </row>
    <row r="8" spans="1:41" x14ac:dyDescent="0.25">
      <c r="A8" s="101">
        <v>7</v>
      </c>
      <c r="B8" s="64" t="str">
        <f>'Wettkampf 1'!B8</f>
        <v>Lahn</v>
      </c>
      <c r="D8" s="72">
        <f>S76</f>
        <v>0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Verein VIII</v>
      </c>
      <c r="D9" s="72">
        <f>U76</f>
        <v>0</v>
      </c>
      <c r="E9" s="105" t="str">
        <f>IF(V76&gt;4,"Es sind zu viele Schützen in Wertung!"," ")</f>
        <v>Es sind zu viele Schützen in Wertung!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Verein IX</v>
      </c>
      <c r="D10" s="72">
        <f>W76</f>
        <v>0</v>
      </c>
      <c r="E10" s="105" t="str">
        <f>IF(X76&gt;4,"Es sind zu viele Schützen in Wertung!"," ")</f>
        <v>Es sind zu viele Schützen in Wertung!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Verein X</v>
      </c>
      <c r="D11" s="72">
        <f>Y76</f>
        <v>0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Verein XI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94</v>
      </c>
      <c r="T15" s="80"/>
      <c r="U15" s="66" t="s">
        <v>95</v>
      </c>
      <c r="V15" s="80"/>
      <c r="W15" s="66" t="s">
        <v>96</v>
      </c>
      <c r="X15" s="80"/>
      <c r="Y15" s="66" t="s">
        <v>97</v>
      </c>
      <c r="Z15" s="80"/>
      <c r="AA15" s="66" t="s">
        <v>98</v>
      </c>
      <c r="AB15" s="80"/>
      <c r="AC15" s="66" t="s">
        <v>99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Gedecknis Stefan</v>
      </c>
      <c r="C16" s="65" t="str">
        <f>'Wettkampf 1'!C16</f>
        <v>Esterwegen</v>
      </c>
      <c r="D16" s="81"/>
      <c r="E16" s="82"/>
      <c r="F16" s="67">
        <f>IF(E16="x","0",D16)</f>
        <v>0</v>
      </c>
      <c r="G16" s="68">
        <f>IF(C16=$B$2,F16,0)</f>
        <v>0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1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>Wübben Jasper</v>
      </c>
      <c r="C17" s="65" t="str">
        <f>'Wettkampf 1'!C17</f>
        <v>Esterwegen</v>
      </c>
      <c r="D17" s="81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1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Engbers Julian</v>
      </c>
      <c r="C18" s="65" t="str">
        <f>'Wettkampf 1'!C18</f>
        <v>Esterwegen</v>
      </c>
      <c r="D18" s="81"/>
      <c r="E18" s="82"/>
      <c r="F18" s="67">
        <f t="shared" si="0"/>
        <v>0</v>
      </c>
      <c r="G18" s="68">
        <f t="shared" si="1"/>
        <v>0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1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Meyer Johan</v>
      </c>
      <c r="C19" s="65" t="str">
        <f>'Wettkampf 1'!C19</f>
        <v>Esterwegen</v>
      </c>
      <c r="D19" s="81"/>
      <c r="E19" s="82"/>
      <c r="F19" s="67">
        <f t="shared" si="0"/>
        <v>0</v>
      </c>
      <c r="G19" s="68">
        <f t="shared" si="1"/>
        <v>0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1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>Esterwegen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>Strüwing Inja</v>
      </c>
      <c r="C21" s="65" t="str">
        <f>'Wettkampf 1'!C21</f>
        <v>Lähden Jugend I</v>
      </c>
      <c r="D21" s="81"/>
      <c r="E21" s="82"/>
      <c r="F21" s="67">
        <f t="shared" si="0"/>
        <v>0</v>
      </c>
      <c r="G21" s="68">
        <f t="shared" si="1"/>
        <v>0</v>
      </c>
      <c r="H21" s="68">
        <f t="shared" si="2"/>
        <v>0</v>
      </c>
      <c r="I21" s="68">
        <f t="shared" si="3"/>
        <v>0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1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Bruns Hendrik</v>
      </c>
      <c r="C22" s="65" t="str">
        <f>'Wettkampf 1'!C22</f>
        <v>Lähden Jugend I</v>
      </c>
      <c r="D22" s="81"/>
      <c r="E22" s="82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Feldhaus Vanessa</v>
      </c>
      <c r="C23" s="65" t="str">
        <f>'Wettkampf 1'!C23</f>
        <v>Lähden Jugend I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 xml:space="preserve">Feldhaus Celien </v>
      </c>
      <c r="C24" s="65" t="str">
        <f>'Wettkampf 1'!C24</f>
        <v>Lähden Jugend I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Schütze 10</v>
      </c>
      <c r="C25" s="65" t="str">
        <f>'Wettkampf 1'!C25</f>
        <v>Lähden Jugend I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Hanneken Maren</v>
      </c>
      <c r="C26" s="65" t="str">
        <f>'Wettkampf 1'!C26</f>
        <v>Börgerwald</v>
      </c>
      <c r="D26" s="81"/>
      <c r="E26" s="82"/>
      <c r="F26" s="67">
        <f t="shared" si="0"/>
        <v>0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0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1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Köstering Nele</v>
      </c>
      <c r="C27" s="65" t="str">
        <f>'Wettkampf 1'!C27</f>
        <v>Börgerwald</v>
      </c>
      <c r="D27" s="81"/>
      <c r="E27" s="82"/>
      <c r="F27" s="67">
        <f t="shared" si="0"/>
        <v>0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0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1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Schütze 13</v>
      </c>
      <c r="C28" s="65" t="str">
        <f>'Wettkampf 1'!C28</f>
        <v>Börgerwald</v>
      </c>
      <c r="D28" s="81"/>
      <c r="E28" s="82"/>
      <c r="F28" s="67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0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1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Schütze 14</v>
      </c>
      <c r="C29" s="65" t="str">
        <f>'Wettkampf 1'!C29</f>
        <v>Börgerwald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Börgerwald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Brandt Mira</v>
      </c>
      <c r="C31" s="65" t="str">
        <f>'Wettkampf 1'!C31</f>
        <v>Börgermoor</v>
      </c>
      <c r="D31" s="81"/>
      <c r="E31" s="82"/>
      <c r="F31" s="67">
        <f t="shared" si="0"/>
        <v>0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0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1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Eichhorn Luca</v>
      </c>
      <c r="C32" s="65" t="str">
        <f>'Wettkampf 1'!C32</f>
        <v>Börgermoor</v>
      </c>
      <c r="D32" s="81"/>
      <c r="E32" s="82"/>
      <c r="F32" s="67">
        <f t="shared" si="0"/>
        <v>0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0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1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Kohnen Saskia</v>
      </c>
      <c r="C33" s="65" t="str">
        <f>'Wettkampf 1'!C33</f>
        <v>Börgermoor</v>
      </c>
      <c r="D33" s="81"/>
      <c r="E33" s="82"/>
      <c r="F33" s="67">
        <f t="shared" si="0"/>
        <v>0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0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1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Schütze 19</v>
      </c>
      <c r="C34" s="65" t="str">
        <f>'Wettkampf 1'!C34</f>
        <v>Börgermoor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Schütze 20</v>
      </c>
      <c r="C35" s="65" t="str">
        <f>'Wettkampf 1'!C35</f>
        <v>Börgermoor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>Runde Marcel</v>
      </c>
      <c r="C36" s="65" t="str">
        <f>'Wettkampf 1'!C36</f>
        <v>Spahnharrenstätte</v>
      </c>
      <c r="D36" s="81"/>
      <c r="E36" s="82"/>
      <c r="F36" s="67">
        <f t="shared" si="0"/>
        <v>0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0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1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 xml:space="preserve">Leis Fynn Lucas </v>
      </c>
      <c r="C37" s="65" t="str">
        <f>'Wettkampf 1'!C37</f>
        <v>Spahnharrenstätte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Schütze 23</v>
      </c>
      <c r="C38" s="65" t="str">
        <f>'Wettkampf 1'!C38</f>
        <v>Spahnharrenstätte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Schütze 24</v>
      </c>
      <c r="C39" s="65" t="str">
        <f>'Wettkampf 1'!C39</f>
        <v>Spahnharrenstätte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Schütze 25</v>
      </c>
      <c r="C40" s="65" t="str">
        <f>'Wettkampf 1'!C40</f>
        <v>Spahnharrenstätte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>Dolling Leon</v>
      </c>
      <c r="C41" s="65" t="str">
        <f>'Wettkampf 1'!C41</f>
        <v>Lorup</v>
      </c>
      <c r="D41" s="81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0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Schütze 27</v>
      </c>
      <c r="C42" s="65" t="str">
        <f>'Wettkampf 1'!C42</f>
        <v>Lorup</v>
      </c>
      <c r="D42" s="81"/>
      <c r="E42" s="82"/>
      <c r="F42" s="67">
        <f t="shared" si="0"/>
        <v>0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0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1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Schütze 28</v>
      </c>
      <c r="C43" s="65" t="str">
        <f>'Wettkampf 1'!C43</f>
        <v>Lorup</v>
      </c>
      <c r="D43" s="81"/>
      <c r="E43" s="82"/>
      <c r="F43" s="67">
        <f t="shared" si="0"/>
        <v>0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0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1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Schütze 29</v>
      </c>
      <c r="C44" s="65" t="str">
        <f>'Wettkampf 1'!C44</f>
        <v>Lorup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Lorup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Wilken Noah</v>
      </c>
      <c r="C46" s="65" t="str">
        <f>'Wettkampf 1'!C46</f>
        <v>Lahn</v>
      </c>
      <c r="D46" s="81"/>
      <c r="E46" s="82"/>
      <c r="F46" s="67">
        <f t="shared" si="0"/>
        <v>0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0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1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Schütze 32</v>
      </c>
      <c r="C47" s="65" t="str">
        <f>'Wettkampf 1'!C47</f>
        <v>Lahn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1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Schütze 33</v>
      </c>
      <c r="C48" s="65" t="str">
        <f>'Wettkampf 1'!C48</f>
        <v>Lahn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1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Schütze 34</v>
      </c>
      <c r="C49" s="65" t="str">
        <f>'Wettkampf 1'!C49</f>
        <v>Lahn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Lahn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Schütze 36</v>
      </c>
      <c r="C51" s="65" t="str">
        <f>'Wettkampf 1'!C51</f>
        <v>Verein VIII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0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1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Schütze 37</v>
      </c>
      <c r="C52" s="65" t="str">
        <f>'Wettkampf 1'!C52</f>
        <v>Verein VIII</v>
      </c>
      <c r="D52" s="81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0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Schütze 38</v>
      </c>
      <c r="C53" s="65" t="str">
        <f>'Wettkampf 1'!C53</f>
        <v>Verein VIII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Schütze 39</v>
      </c>
      <c r="C54" s="65" t="str">
        <f>'Wettkampf 1'!C54</f>
        <v>Verein VIII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Schütze 40</v>
      </c>
      <c r="C55" s="65" t="str">
        <f>'Wettkampf 1'!C55</f>
        <v>Verein VIII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Schütze 41</v>
      </c>
      <c r="C56" s="65" t="str">
        <f>'Wettkampf 1'!C56</f>
        <v>Verein IX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Schütze 42</v>
      </c>
      <c r="C57" s="65" t="str">
        <f>'Wettkampf 1'!C57</f>
        <v>Verein IX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Schütze 43</v>
      </c>
      <c r="C58" s="65" t="str">
        <f>'Wettkampf 1'!C58</f>
        <v>Verein IX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Schütze 44</v>
      </c>
      <c r="C59" s="65" t="str">
        <f>'Wettkampf 1'!C59</f>
        <v>Verein IX</v>
      </c>
      <c r="D59" s="81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0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1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Verein IX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Schütze 46</v>
      </c>
      <c r="C61" s="65" t="str">
        <f>'Wettkampf 1'!C61</f>
        <v>Verein X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Schütze 47</v>
      </c>
      <c r="C62" s="65" t="str">
        <f>'Wettkampf 1'!C62</f>
        <v>Verein X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Schütze 48</v>
      </c>
      <c r="C63" s="65" t="str">
        <f>'Wettkampf 1'!C63</f>
        <v>Verein X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Verein X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Verein X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>Schütze 51</v>
      </c>
      <c r="C66" s="65" t="str">
        <f>'Wettkampf 1'!C66</f>
        <v>Verein XI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Verein XI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Verein XI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Verein XI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Verein XI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0</v>
      </c>
      <c r="H76" s="68">
        <f>SUM(H16:H75)</f>
        <v>5</v>
      </c>
      <c r="I76" s="68">
        <f>LARGE(I16:I75,1)+LARGE(I16:I75,2)+LARGE(I16:I75,3)</f>
        <v>0</v>
      </c>
      <c r="J76" s="68">
        <f>SUM(J16:J75)</f>
        <v>5</v>
      </c>
      <c r="K76" s="68">
        <f>LARGE(K16:K75,1)+LARGE(K16:K75,2)+LARGE(K16:K75,3)</f>
        <v>0</v>
      </c>
      <c r="L76" s="68">
        <f>SUM(L16:L75)</f>
        <v>5</v>
      </c>
      <c r="M76" s="68">
        <f>LARGE(M16:M75,1)+LARGE(M16:M75,2)+LARGE(M16:M75,3)</f>
        <v>0</v>
      </c>
      <c r="N76" s="68">
        <f>SUM(N16:N75)</f>
        <v>5</v>
      </c>
      <c r="O76" s="68">
        <f>LARGE(O16:O75,1)+LARGE(O16:O75,2)+LARGE(O16:O75,3)</f>
        <v>0</v>
      </c>
      <c r="P76" s="68">
        <f>SUM(P16:P75)</f>
        <v>5</v>
      </c>
      <c r="Q76" s="68">
        <f>LARGE(Q16:Q75,1)+LARGE(Q16:Q75,2)+LARGE(Q16:Q75,3)</f>
        <v>0</v>
      </c>
      <c r="R76" s="68">
        <f>SUM(R16:R75)</f>
        <v>5</v>
      </c>
      <c r="S76" s="68">
        <f>LARGE(S16:S75,1)+LARGE(S16:S75,2)+LARGE(S16:S75,3)</f>
        <v>0</v>
      </c>
      <c r="T76" s="68">
        <f>SUM(T16:T75)</f>
        <v>5</v>
      </c>
      <c r="U76" s="68">
        <f>LARGE(U16:U75,1)+LARGE(U16:U75,2)+LARGE(U16:U75,3)</f>
        <v>0</v>
      </c>
      <c r="V76" s="68">
        <f>SUM(V16:V75)</f>
        <v>5</v>
      </c>
      <c r="W76" s="68">
        <f>LARGE(W16:W75,1)+LARGE(W16:W75,2)+LARGE(W16:W75,3)</f>
        <v>0</v>
      </c>
      <c r="X76" s="68">
        <f>SUM(X16:X75)</f>
        <v>5</v>
      </c>
      <c r="Y76" s="68">
        <f>LARGE(Y16:Y75,1)+LARGE(Y16:Y75,2)+LARGE(Y16:Y75,3)</f>
        <v>0</v>
      </c>
      <c r="Z76" s="68">
        <f>SUM(Z16:Z75)</f>
        <v>5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59</v>
      </c>
    </row>
  </sheetData>
  <sheetProtection algorithmName="SHA-512" hashValue="UrZ9nxyHPgcj8H/lqXbwoLWbsFMB3ZH3vJ2l3dZClahhCf3yQcloS1bP8P+qNDDuAvQr7Z5SNFGatwdxwTE2IA==" saltValue="yVl7fUIJMWbOafdC4Olx+w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4233DCED-4451-43CC-9F4D-D126AA4DEC6E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22AA02-945C-4C23-8EB9-39D7C3334991}">
  <sheetPr codeName="Tabelle8">
    <pageSetUpPr fitToPage="1"/>
  </sheetPr>
  <dimension ref="A1:AO77"/>
  <sheetViews>
    <sheetView workbookViewId="0">
      <selection activeCell="AI3" sqref="AI3"/>
    </sheetView>
  </sheetViews>
  <sheetFormatPr baseColWidth="10"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 t="str">
        <f>Übersicht!L4</f>
        <v>Börgermoor</v>
      </c>
      <c r="AJ1" s="168"/>
    </row>
    <row r="2" spans="1:41" x14ac:dyDescent="0.25">
      <c r="A2" s="101">
        <v>1</v>
      </c>
      <c r="B2" s="64" t="str">
        <f>'Wettkampf 1'!B2</f>
        <v>Esterwegen</v>
      </c>
      <c r="D2" s="72">
        <f>G76</f>
        <v>0</v>
      </c>
      <c r="E2" s="105" t="str">
        <f>IF(H76&gt;4,"Es sind zu viele Schützen in Wertung!"," ")</f>
        <v>Es sind zu viele Schützen in Wertung!</v>
      </c>
      <c r="AH2" s="102" t="s">
        <v>31</v>
      </c>
      <c r="AI2" s="169" t="str">
        <f>Übersicht!L3</f>
        <v>11.01.</v>
      </c>
      <c r="AJ2" s="168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Lähden Jugend I</v>
      </c>
      <c r="D3" s="72">
        <f>I76</f>
        <v>0</v>
      </c>
      <c r="E3" s="105" t="str">
        <f>IF(J76&gt;4,"Es sind zu viele Schützen in Wertung!"," ")</f>
        <v>Es sind zu viele Schützen in Wertung!</v>
      </c>
    </row>
    <row r="4" spans="1:41" x14ac:dyDescent="0.25">
      <c r="A4" s="101">
        <v>3</v>
      </c>
      <c r="B4" s="64" t="str">
        <f>'Wettkampf 1'!B4</f>
        <v>Börgerwald</v>
      </c>
      <c r="D4" s="72">
        <f>K76</f>
        <v>0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Börgermoor</v>
      </c>
      <c r="D5" s="72">
        <f>M76</f>
        <v>0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/>
      <c r="AJ5" s="164"/>
      <c r="AK5" s="75"/>
    </row>
    <row r="6" spans="1:41" x14ac:dyDescent="0.25">
      <c r="A6" s="101">
        <v>5</v>
      </c>
      <c r="B6" s="64" t="str">
        <f>'Wettkampf 1'!B6</f>
        <v>Spahnharrenstätte</v>
      </c>
      <c r="D6" s="72">
        <f>O76</f>
        <v>0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/>
      <c r="AJ6" s="167"/>
      <c r="AK6" s="75"/>
    </row>
    <row r="7" spans="1:41" x14ac:dyDescent="0.25">
      <c r="A7" s="101">
        <v>6</v>
      </c>
      <c r="B7" s="64" t="str">
        <f>'Wettkampf 1'!B7</f>
        <v>Lorup</v>
      </c>
      <c r="D7" s="72">
        <f>Q76</f>
        <v>0</v>
      </c>
      <c r="E7" s="105" t="str">
        <f>IF(R76&gt;4,"Es sind zu viele Schützen in Wertung!"," ")</f>
        <v>Es sind zu viele Schützen in Wertung!</v>
      </c>
      <c r="AG7" s="75"/>
      <c r="AH7" s="102" t="s">
        <v>51</v>
      </c>
      <c r="AI7" s="170" t="s">
        <v>60</v>
      </c>
      <c r="AJ7" s="171"/>
      <c r="AK7" s="75"/>
    </row>
    <row r="8" spans="1:41" x14ac:dyDescent="0.25">
      <c r="A8" s="101">
        <v>7</v>
      </c>
      <c r="B8" s="64" t="str">
        <f>'Wettkampf 1'!B8</f>
        <v>Lahn</v>
      </c>
      <c r="D8" s="72">
        <f>S76</f>
        <v>0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Verein VIII</v>
      </c>
      <c r="D9" s="72">
        <f>U76</f>
        <v>0</v>
      </c>
      <c r="E9" s="105" t="str">
        <f>IF(V76&gt;4,"Es sind zu viele Schützen in Wertung!"," ")</f>
        <v>Es sind zu viele Schützen in Wertung!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Verein IX</v>
      </c>
      <c r="D10" s="72">
        <f>W76</f>
        <v>0</v>
      </c>
      <c r="E10" s="105" t="str">
        <f>IF(X76&gt;4,"Es sind zu viele Schützen in Wertung!"," ")</f>
        <v>Es sind zu viele Schützen in Wertung!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Verein X</v>
      </c>
      <c r="D11" s="72">
        <f>Y76</f>
        <v>0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Verein XI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94</v>
      </c>
      <c r="T15" s="80"/>
      <c r="U15" s="66" t="s">
        <v>95</v>
      </c>
      <c r="V15" s="80"/>
      <c r="W15" s="66" t="s">
        <v>96</v>
      </c>
      <c r="X15" s="80"/>
      <c r="Y15" s="66" t="s">
        <v>97</v>
      </c>
      <c r="Z15" s="80"/>
      <c r="AA15" s="66" t="s">
        <v>98</v>
      </c>
      <c r="AB15" s="80"/>
      <c r="AC15" s="66" t="s">
        <v>99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Gedecknis Stefan</v>
      </c>
      <c r="C16" s="65" t="str">
        <f>'Wettkampf 1'!C16</f>
        <v>Esterwegen</v>
      </c>
      <c r="D16" s="81"/>
      <c r="E16" s="82"/>
      <c r="F16" s="67">
        <f>IF(E16="x","0",D16)</f>
        <v>0</v>
      </c>
      <c r="G16" s="68">
        <f>IF(C16=$B$2,F16,0)</f>
        <v>0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1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>Wübben Jasper</v>
      </c>
      <c r="C17" s="65" t="str">
        <f>'Wettkampf 1'!C17</f>
        <v>Esterwegen</v>
      </c>
      <c r="D17" s="81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1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Engbers Julian</v>
      </c>
      <c r="C18" s="65" t="str">
        <f>'Wettkampf 1'!C18</f>
        <v>Esterwegen</v>
      </c>
      <c r="D18" s="81"/>
      <c r="E18" s="82"/>
      <c r="F18" s="67">
        <f t="shared" si="0"/>
        <v>0</v>
      </c>
      <c r="G18" s="68">
        <f t="shared" si="1"/>
        <v>0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1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Meyer Johan</v>
      </c>
      <c r="C19" s="65" t="str">
        <f>'Wettkampf 1'!C19</f>
        <v>Esterwegen</v>
      </c>
      <c r="D19" s="81"/>
      <c r="E19" s="82"/>
      <c r="F19" s="67">
        <f t="shared" si="0"/>
        <v>0</v>
      </c>
      <c r="G19" s="68">
        <f t="shared" si="1"/>
        <v>0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1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>Esterwegen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>Strüwing Inja</v>
      </c>
      <c r="C21" s="65" t="str">
        <f>'Wettkampf 1'!C21</f>
        <v>Lähden Jugend I</v>
      </c>
      <c r="D21" s="81"/>
      <c r="E21" s="82"/>
      <c r="F21" s="67">
        <f t="shared" si="0"/>
        <v>0</v>
      </c>
      <c r="G21" s="68">
        <f t="shared" si="1"/>
        <v>0</v>
      </c>
      <c r="H21" s="68">
        <f t="shared" si="2"/>
        <v>0</v>
      </c>
      <c r="I21" s="68">
        <f t="shared" si="3"/>
        <v>0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1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Bruns Hendrik</v>
      </c>
      <c r="C22" s="65" t="str">
        <f>'Wettkampf 1'!C22</f>
        <v>Lähden Jugend I</v>
      </c>
      <c r="D22" s="81"/>
      <c r="E22" s="82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Feldhaus Vanessa</v>
      </c>
      <c r="C23" s="65" t="str">
        <f>'Wettkampf 1'!C23</f>
        <v>Lähden Jugend I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 xml:space="preserve">Feldhaus Celien </v>
      </c>
      <c r="C24" s="65" t="str">
        <f>'Wettkampf 1'!C24</f>
        <v>Lähden Jugend I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Schütze 10</v>
      </c>
      <c r="C25" s="65" t="str">
        <f>'Wettkampf 1'!C25</f>
        <v>Lähden Jugend I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Hanneken Maren</v>
      </c>
      <c r="C26" s="65" t="str">
        <f>'Wettkampf 1'!C26</f>
        <v>Börgerwald</v>
      </c>
      <c r="D26" s="81"/>
      <c r="E26" s="82"/>
      <c r="F26" s="67">
        <f t="shared" si="0"/>
        <v>0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0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1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Köstering Nele</v>
      </c>
      <c r="C27" s="65" t="str">
        <f>'Wettkampf 1'!C27</f>
        <v>Börgerwald</v>
      </c>
      <c r="D27" s="81"/>
      <c r="E27" s="82"/>
      <c r="F27" s="67">
        <f t="shared" si="0"/>
        <v>0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0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1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Schütze 13</v>
      </c>
      <c r="C28" s="65" t="str">
        <f>'Wettkampf 1'!C28</f>
        <v>Börgerwald</v>
      </c>
      <c r="D28" s="81"/>
      <c r="E28" s="82"/>
      <c r="F28" s="67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0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1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Schütze 14</v>
      </c>
      <c r="C29" s="65" t="str">
        <f>'Wettkampf 1'!C29</f>
        <v>Börgerwald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Börgerwald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Brandt Mira</v>
      </c>
      <c r="C31" s="65" t="str">
        <f>'Wettkampf 1'!C31</f>
        <v>Börgermoor</v>
      </c>
      <c r="D31" s="81"/>
      <c r="E31" s="82"/>
      <c r="F31" s="67">
        <f t="shared" si="0"/>
        <v>0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0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1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Eichhorn Luca</v>
      </c>
      <c r="C32" s="65" t="str">
        <f>'Wettkampf 1'!C32</f>
        <v>Börgermoor</v>
      </c>
      <c r="D32" s="81"/>
      <c r="E32" s="82"/>
      <c r="F32" s="67">
        <f t="shared" si="0"/>
        <v>0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0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1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Kohnen Saskia</v>
      </c>
      <c r="C33" s="65" t="str">
        <f>'Wettkampf 1'!C33</f>
        <v>Börgermoor</v>
      </c>
      <c r="D33" s="81"/>
      <c r="E33" s="82"/>
      <c r="F33" s="67">
        <f t="shared" si="0"/>
        <v>0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0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1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Schütze 19</v>
      </c>
      <c r="C34" s="65" t="str">
        <f>'Wettkampf 1'!C34</f>
        <v>Börgermoor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Schütze 20</v>
      </c>
      <c r="C35" s="65" t="str">
        <f>'Wettkampf 1'!C35</f>
        <v>Börgermoor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>Runde Marcel</v>
      </c>
      <c r="C36" s="65" t="str">
        <f>'Wettkampf 1'!C36</f>
        <v>Spahnharrenstätte</v>
      </c>
      <c r="D36" s="81"/>
      <c r="E36" s="82"/>
      <c r="F36" s="67">
        <f t="shared" si="0"/>
        <v>0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0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1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 xml:space="preserve">Leis Fynn Lucas </v>
      </c>
      <c r="C37" s="65" t="str">
        <f>'Wettkampf 1'!C37</f>
        <v>Spahnharrenstätte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Schütze 23</v>
      </c>
      <c r="C38" s="65" t="str">
        <f>'Wettkampf 1'!C38</f>
        <v>Spahnharrenstätte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Schütze 24</v>
      </c>
      <c r="C39" s="65" t="str">
        <f>'Wettkampf 1'!C39</f>
        <v>Spahnharrenstätte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Schütze 25</v>
      </c>
      <c r="C40" s="65" t="str">
        <f>'Wettkampf 1'!C40</f>
        <v>Spahnharrenstätte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>Dolling Leon</v>
      </c>
      <c r="C41" s="65" t="str">
        <f>'Wettkampf 1'!C41</f>
        <v>Lorup</v>
      </c>
      <c r="D41" s="81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0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Schütze 27</v>
      </c>
      <c r="C42" s="65" t="str">
        <f>'Wettkampf 1'!C42</f>
        <v>Lorup</v>
      </c>
      <c r="D42" s="81"/>
      <c r="E42" s="82"/>
      <c r="F42" s="67">
        <f t="shared" si="0"/>
        <v>0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0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1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Schütze 28</v>
      </c>
      <c r="C43" s="65" t="str">
        <f>'Wettkampf 1'!C43</f>
        <v>Lorup</v>
      </c>
      <c r="D43" s="81"/>
      <c r="E43" s="82"/>
      <c r="F43" s="67">
        <f t="shared" si="0"/>
        <v>0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0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1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Schütze 29</v>
      </c>
      <c r="C44" s="65" t="str">
        <f>'Wettkampf 1'!C44</f>
        <v>Lorup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Lorup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Wilken Noah</v>
      </c>
      <c r="C46" s="65" t="str">
        <f>'Wettkampf 1'!C46</f>
        <v>Lahn</v>
      </c>
      <c r="D46" s="81"/>
      <c r="E46" s="82"/>
      <c r="F46" s="67">
        <f t="shared" si="0"/>
        <v>0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0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1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Schütze 32</v>
      </c>
      <c r="C47" s="65" t="str">
        <f>'Wettkampf 1'!C47</f>
        <v>Lahn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1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Schütze 33</v>
      </c>
      <c r="C48" s="65" t="str">
        <f>'Wettkampf 1'!C48</f>
        <v>Lahn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1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Schütze 34</v>
      </c>
      <c r="C49" s="65" t="str">
        <f>'Wettkampf 1'!C49</f>
        <v>Lahn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Lahn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Schütze 36</v>
      </c>
      <c r="C51" s="65" t="str">
        <f>'Wettkampf 1'!C51</f>
        <v>Verein VIII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0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1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Schütze 37</v>
      </c>
      <c r="C52" s="65" t="str">
        <f>'Wettkampf 1'!C52</f>
        <v>Verein VIII</v>
      </c>
      <c r="D52" s="81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0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Schütze 38</v>
      </c>
      <c r="C53" s="65" t="str">
        <f>'Wettkampf 1'!C53</f>
        <v>Verein VIII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Schütze 39</v>
      </c>
      <c r="C54" s="65" t="str">
        <f>'Wettkampf 1'!C54</f>
        <v>Verein VIII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Schütze 40</v>
      </c>
      <c r="C55" s="65" t="str">
        <f>'Wettkampf 1'!C55</f>
        <v>Verein VIII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Schütze 41</v>
      </c>
      <c r="C56" s="65" t="str">
        <f>'Wettkampf 1'!C56</f>
        <v>Verein IX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Schütze 42</v>
      </c>
      <c r="C57" s="65" t="str">
        <f>'Wettkampf 1'!C57</f>
        <v>Verein IX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Schütze 43</v>
      </c>
      <c r="C58" s="65" t="str">
        <f>'Wettkampf 1'!C58</f>
        <v>Verein IX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Schütze 44</v>
      </c>
      <c r="C59" s="65" t="str">
        <f>'Wettkampf 1'!C59</f>
        <v>Verein IX</v>
      </c>
      <c r="D59" s="81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0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1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Verein IX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Schütze 46</v>
      </c>
      <c r="C61" s="65" t="str">
        <f>'Wettkampf 1'!C61</f>
        <v>Verein X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Schütze 47</v>
      </c>
      <c r="C62" s="65" t="str">
        <f>'Wettkampf 1'!C62</f>
        <v>Verein X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Schütze 48</v>
      </c>
      <c r="C63" s="65" t="str">
        <f>'Wettkampf 1'!C63</f>
        <v>Verein X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Verein X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Verein X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>Schütze 51</v>
      </c>
      <c r="C66" s="65" t="str">
        <f>'Wettkampf 1'!C66</f>
        <v>Verein XI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Verein XI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Verein XI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Verein XI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Verein XI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0</v>
      </c>
      <c r="H76" s="68">
        <f>SUM(H16:H75)</f>
        <v>5</v>
      </c>
      <c r="I76" s="68">
        <f>LARGE(I16:I75,1)+LARGE(I16:I75,2)+LARGE(I16:I75,3)</f>
        <v>0</v>
      </c>
      <c r="J76" s="68">
        <f>SUM(J16:J75)</f>
        <v>5</v>
      </c>
      <c r="K76" s="68">
        <f>LARGE(K16:K75,1)+LARGE(K16:K75,2)+LARGE(K16:K75,3)</f>
        <v>0</v>
      </c>
      <c r="L76" s="68">
        <f>SUM(L16:L75)</f>
        <v>5</v>
      </c>
      <c r="M76" s="68">
        <f>LARGE(M16:M75,1)+LARGE(M16:M75,2)+LARGE(M16:M75,3)</f>
        <v>0</v>
      </c>
      <c r="N76" s="68">
        <f>SUM(N16:N75)</f>
        <v>5</v>
      </c>
      <c r="O76" s="68">
        <f>LARGE(O16:O75,1)+LARGE(O16:O75,2)+LARGE(O16:O75,3)</f>
        <v>0</v>
      </c>
      <c r="P76" s="68">
        <f>SUM(P16:P75)</f>
        <v>5</v>
      </c>
      <c r="Q76" s="68">
        <f>LARGE(Q16:Q75,1)+LARGE(Q16:Q75,2)+LARGE(Q16:Q75,3)</f>
        <v>0</v>
      </c>
      <c r="R76" s="68">
        <f>SUM(R16:R75)</f>
        <v>5</v>
      </c>
      <c r="S76" s="68">
        <f>LARGE(S16:S75,1)+LARGE(S16:S75,2)+LARGE(S16:S75,3)</f>
        <v>0</v>
      </c>
      <c r="T76" s="68">
        <f>SUM(T16:T75)</f>
        <v>5</v>
      </c>
      <c r="U76" s="68">
        <f>LARGE(U16:U75,1)+LARGE(U16:U75,2)+LARGE(U16:U75,3)</f>
        <v>0</v>
      </c>
      <c r="V76" s="68">
        <f>SUM(V16:V75)</f>
        <v>5</v>
      </c>
      <c r="W76" s="68">
        <f>LARGE(W16:W75,1)+LARGE(W16:W75,2)+LARGE(W16:W75,3)</f>
        <v>0</v>
      </c>
      <c r="X76" s="68">
        <f>SUM(X16:X75)</f>
        <v>5</v>
      </c>
      <c r="Y76" s="68">
        <f>LARGE(Y16:Y75,1)+LARGE(Y16:Y75,2)+LARGE(Y16:Y75,3)</f>
        <v>0</v>
      </c>
      <c r="Z76" s="68">
        <f>SUM(Z16:Z75)</f>
        <v>5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59</v>
      </c>
    </row>
  </sheetData>
  <sheetProtection algorithmName="SHA-512" hashValue="xP1oAiFRWtd8O+Tc0BByH1XiAY5Z2yw8TL/HDJ9klyqTFdOEWpZ7SA+PFFOmgXd0xkUEMfjJCVavUlpinigY1w==" saltValue="3D1RrPyLkEkxinTR96jbog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2DB59109-354A-4A5C-B03A-880E45D7B17D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6C99C3-1793-4614-864E-2F0C4A3FD683}">
  <sheetPr codeName="Tabelle9">
    <pageSetUpPr fitToPage="1"/>
  </sheetPr>
  <dimension ref="A1:AO77"/>
  <sheetViews>
    <sheetView workbookViewId="0">
      <selection activeCell="AI3" sqref="AI3"/>
    </sheetView>
  </sheetViews>
  <sheetFormatPr baseColWidth="10"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 t="str">
        <f>Übersicht!M4</f>
        <v>Lähden</v>
      </c>
      <c r="AJ1" s="168"/>
    </row>
    <row r="2" spans="1:41" x14ac:dyDescent="0.25">
      <c r="A2" s="101">
        <v>1</v>
      </c>
      <c r="B2" s="64" t="str">
        <f>'Wettkampf 1'!B2</f>
        <v>Esterwegen</v>
      </c>
      <c r="D2" s="72">
        <f>G76</f>
        <v>0</v>
      </c>
      <c r="E2" s="105" t="str">
        <f>IF(H76&gt;4,"Es sind zu viele Schützen in Wertung!"," ")</f>
        <v>Es sind zu viele Schützen in Wertung!</v>
      </c>
      <c r="AH2" s="102" t="s">
        <v>31</v>
      </c>
      <c r="AI2" s="169" t="str">
        <f>Übersicht!M3</f>
        <v>01.02.</v>
      </c>
      <c r="AJ2" s="168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Lähden Jugend I</v>
      </c>
      <c r="D3" s="72">
        <f>I76</f>
        <v>0</v>
      </c>
      <c r="E3" s="105" t="str">
        <f>IF(J76&gt;4,"Es sind zu viele Schützen in Wertung!"," ")</f>
        <v>Es sind zu viele Schützen in Wertung!</v>
      </c>
    </row>
    <row r="4" spans="1:41" x14ac:dyDescent="0.25">
      <c r="A4" s="101">
        <v>3</v>
      </c>
      <c r="B4" s="64" t="str">
        <f>'Wettkampf 1'!B4</f>
        <v>Börgerwald</v>
      </c>
      <c r="D4" s="72">
        <f>K76</f>
        <v>0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Börgermoor</v>
      </c>
      <c r="D5" s="72">
        <f>M76</f>
        <v>0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/>
      <c r="AJ5" s="164"/>
      <c r="AK5" s="75"/>
    </row>
    <row r="6" spans="1:41" x14ac:dyDescent="0.25">
      <c r="A6" s="101">
        <v>5</v>
      </c>
      <c r="B6" s="64" t="str">
        <f>'Wettkampf 1'!B6</f>
        <v>Spahnharrenstätte</v>
      </c>
      <c r="D6" s="72">
        <f>O76</f>
        <v>0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/>
      <c r="AJ6" s="167"/>
      <c r="AK6" s="75"/>
    </row>
    <row r="7" spans="1:41" x14ac:dyDescent="0.25">
      <c r="A7" s="101">
        <v>6</v>
      </c>
      <c r="B7" s="64" t="str">
        <f>'Wettkampf 1'!B7</f>
        <v>Lorup</v>
      </c>
      <c r="D7" s="72">
        <f>Q76</f>
        <v>0</v>
      </c>
      <c r="E7" s="105" t="str">
        <f>IF(R76&gt;4,"Es sind zu viele Schützen in Wertung!"," ")</f>
        <v>Es sind zu viele Schützen in Wertung!</v>
      </c>
      <c r="AG7" s="75"/>
      <c r="AH7" s="102" t="s">
        <v>51</v>
      </c>
      <c r="AI7" s="170" t="s">
        <v>60</v>
      </c>
      <c r="AJ7" s="171"/>
      <c r="AK7" s="75"/>
    </row>
    <row r="8" spans="1:41" x14ac:dyDescent="0.25">
      <c r="A8" s="101">
        <v>7</v>
      </c>
      <c r="B8" s="64" t="str">
        <f>'Wettkampf 1'!B8</f>
        <v>Lahn</v>
      </c>
      <c r="D8" s="72">
        <f>S76</f>
        <v>0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Verein VIII</v>
      </c>
      <c r="D9" s="72">
        <f>U76</f>
        <v>0</v>
      </c>
      <c r="E9" s="105" t="str">
        <f>IF(V76&gt;4,"Es sind zu viele Schützen in Wertung!"," ")</f>
        <v>Es sind zu viele Schützen in Wertung!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Verein IX</v>
      </c>
      <c r="D10" s="72">
        <f>W76</f>
        <v>0</v>
      </c>
      <c r="E10" s="105" t="str">
        <f>IF(X76&gt;4,"Es sind zu viele Schützen in Wertung!"," ")</f>
        <v>Es sind zu viele Schützen in Wertung!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Verein X</v>
      </c>
      <c r="D11" s="72">
        <f>Y76</f>
        <v>0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Verein XI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94</v>
      </c>
      <c r="T15" s="80"/>
      <c r="U15" s="66" t="s">
        <v>95</v>
      </c>
      <c r="V15" s="80"/>
      <c r="W15" s="66" t="s">
        <v>96</v>
      </c>
      <c r="X15" s="80"/>
      <c r="Y15" s="66" t="s">
        <v>97</v>
      </c>
      <c r="Z15" s="80"/>
      <c r="AA15" s="66" t="s">
        <v>98</v>
      </c>
      <c r="AB15" s="80"/>
      <c r="AC15" s="66" t="s">
        <v>99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Gedecknis Stefan</v>
      </c>
      <c r="C16" s="65" t="str">
        <f>'Wettkampf 1'!C16</f>
        <v>Esterwegen</v>
      </c>
      <c r="D16" s="81"/>
      <c r="E16" s="82"/>
      <c r="F16" s="67">
        <f>IF(E16="x","0",D16)</f>
        <v>0</v>
      </c>
      <c r="G16" s="68">
        <f>IF(C16=$B$2,F16,0)</f>
        <v>0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1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>Wübben Jasper</v>
      </c>
      <c r="C17" s="65" t="str">
        <f>'Wettkampf 1'!C17</f>
        <v>Esterwegen</v>
      </c>
      <c r="D17" s="81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1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Engbers Julian</v>
      </c>
      <c r="C18" s="65" t="str">
        <f>'Wettkampf 1'!C18</f>
        <v>Esterwegen</v>
      </c>
      <c r="D18" s="81"/>
      <c r="E18" s="82"/>
      <c r="F18" s="67">
        <f t="shared" si="0"/>
        <v>0</v>
      </c>
      <c r="G18" s="68">
        <f t="shared" si="1"/>
        <v>0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1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Meyer Johan</v>
      </c>
      <c r="C19" s="65" t="str">
        <f>'Wettkampf 1'!C19</f>
        <v>Esterwegen</v>
      </c>
      <c r="D19" s="81"/>
      <c r="E19" s="82"/>
      <c r="F19" s="67">
        <f t="shared" si="0"/>
        <v>0</v>
      </c>
      <c r="G19" s="68">
        <f t="shared" si="1"/>
        <v>0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1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>Esterwegen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>Strüwing Inja</v>
      </c>
      <c r="C21" s="65" t="str">
        <f>'Wettkampf 1'!C21</f>
        <v>Lähden Jugend I</v>
      </c>
      <c r="D21" s="81"/>
      <c r="E21" s="82"/>
      <c r="F21" s="67">
        <f t="shared" si="0"/>
        <v>0</v>
      </c>
      <c r="G21" s="68">
        <f t="shared" si="1"/>
        <v>0</v>
      </c>
      <c r="H21" s="68">
        <f t="shared" si="2"/>
        <v>0</v>
      </c>
      <c r="I21" s="68">
        <f t="shared" si="3"/>
        <v>0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1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Bruns Hendrik</v>
      </c>
      <c r="C22" s="65" t="str">
        <f>'Wettkampf 1'!C22</f>
        <v>Lähden Jugend I</v>
      </c>
      <c r="D22" s="81"/>
      <c r="E22" s="82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Feldhaus Vanessa</v>
      </c>
      <c r="C23" s="65" t="str">
        <f>'Wettkampf 1'!C23</f>
        <v>Lähden Jugend I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 xml:space="preserve">Feldhaus Celien </v>
      </c>
      <c r="C24" s="65" t="str">
        <f>'Wettkampf 1'!C24</f>
        <v>Lähden Jugend I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Schütze 10</v>
      </c>
      <c r="C25" s="65" t="str">
        <f>'Wettkampf 1'!C25</f>
        <v>Lähden Jugend I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Hanneken Maren</v>
      </c>
      <c r="C26" s="65" t="str">
        <f>'Wettkampf 1'!C26</f>
        <v>Börgerwald</v>
      </c>
      <c r="D26" s="81"/>
      <c r="E26" s="82"/>
      <c r="F26" s="67">
        <f t="shared" si="0"/>
        <v>0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0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1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Köstering Nele</v>
      </c>
      <c r="C27" s="65" t="str">
        <f>'Wettkampf 1'!C27</f>
        <v>Börgerwald</v>
      </c>
      <c r="D27" s="81"/>
      <c r="E27" s="82"/>
      <c r="F27" s="67">
        <f t="shared" si="0"/>
        <v>0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0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1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Schütze 13</v>
      </c>
      <c r="C28" s="65" t="str">
        <f>'Wettkampf 1'!C28</f>
        <v>Börgerwald</v>
      </c>
      <c r="D28" s="81"/>
      <c r="E28" s="82"/>
      <c r="F28" s="67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0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1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Schütze 14</v>
      </c>
      <c r="C29" s="65" t="str">
        <f>'Wettkampf 1'!C29</f>
        <v>Börgerwald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Börgerwald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Brandt Mira</v>
      </c>
      <c r="C31" s="65" t="str">
        <f>'Wettkampf 1'!C31</f>
        <v>Börgermoor</v>
      </c>
      <c r="D31" s="81"/>
      <c r="E31" s="82"/>
      <c r="F31" s="67">
        <f t="shared" si="0"/>
        <v>0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0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1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Eichhorn Luca</v>
      </c>
      <c r="C32" s="65" t="str">
        <f>'Wettkampf 1'!C32</f>
        <v>Börgermoor</v>
      </c>
      <c r="D32" s="81"/>
      <c r="E32" s="82"/>
      <c r="F32" s="67">
        <f t="shared" si="0"/>
        <v>0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0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1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Kohnen Saskia</v>
      </c>
      <c r="C33" s="65" t="str">
        <f>'Wettkampf 1'!C33</f>
        <v>Börgermoor</v>
      </c>
      <c r="D33" s="81"/>
      <c r="E33" s="82"/>
      <c r="F33" s="67">
        <f t="shared" si="0"/>
        <v>0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0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1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Schütze 19</v>
      </c>
      <c r="C34" s="65" t="str">
        <f>'Wettkampf 1'!C34</f>
        <v>Börgermoor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Schütze 20</v>
      </c>
      <c r="C35" s="65" t="str">
        <f>'Wettkampf 1'!C35</f>
        <v>Börgermoor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>Runde Marcel</v>
      </c>
      <c r="C36" s="65" t="str">
        <f>'Wettkampf 1'!C36</f>
        <v>Spahnharrenstätte</v>
      </c>
      <c r="D36" s="81"/>
      <c r="E36" s="82"/>
      <c r="F36" s="67">
        <f t="shared" si="0"/>
        <v>0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0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1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 xml:space="preserve">Leis Fynn Lucas </v>
      </c>
      <c r="C37" s="65" t="str">
        <f>'Wettkampf 1'!C37</f>
        <v>Spahnharrenstätte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Schütze 23</v>
      </c>
      <c r="C38" s="65" t="str">
        <f>'Wettkampf 1'!C38</f>
        <v>Spahnharrenstätte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Schütze 24</v>
      </c>
      <c r="C39" s="65" t="str">
        <f>'Wettkampf 1'!C39</f>
        <v>Spahnharrenstätte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Schütze 25</v>
      </c>
      <c r="C40" s="65" t="str">
        <f>'Wettkampf 1'!C40</f>
        <v>Spahnharrenstätte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>Dolling Leon</v>
      </c>
      <c r="C41" s="65" t="str">
        <f>'Wettkampf 1'!C41</f>
        <v>Lorup</v>
      </c>
      <c r="D41" s="81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0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Schütze 27</v>
      </c>
      <c r="C42" s="65" t="str">
        <f>'Wettkampf 1'!C42</f>
        <v>Lorup</v>
      </c>
      <c r="D42" s="81"/>
      <c r="E42" s="82"/>
      <c r="F42" s="67">
        <f t="shared" si="0"/>
        <v>0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0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1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Schütze 28</v>
      </c>
      <c r="C43" s="65" t="str">
        <f>'Wettkampf 1'!C43</f>
        <v>Lorup</v>
      </c>
      <c r="D43" s="81"/>
      <c r="E43" s="82"/>
      <c r="F43" s="67">
        <f t="shared" si="0"/>
        <v>0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0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1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Schütze 29</v>
      </c>
      <c r="C44" s="65" t="str">
        <f>'Wettkampf 1'!C44</f>
        <v>Lorup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Lorup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Wilken Noah</v>
      </c>
      <c r="C46" s="65" t="str">
        <f>'Wettkampf 1'!C46</f>
        <v>Lahn</v>
      </c>
      <c r="D46" s="81"/>
      <c r="E46" s="82"/>
      <c r="F46" s="67">
        <f t="shared" si="0"/>
        <v>0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0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1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Schütze 32</v>
      </c>
      <c r="C47" s="65" t="str">
        <f>'Wettkampf 1'!C47</f>
        <v>Lahn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1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Schütze 33</v>
      </c>
      <c r="C48" s="65" t="str">
        <f>'Wettkampf 1'!C48</f>
        <v>Lahn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1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Schütze 34</v>
      </c>
      <c r="C49" s="65" t="str">
        <f>'Wettkampf 1'!C49</f>
        <v>Lahn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Lahn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Schütze 36</v>
      </c>
      <c r="C51" s="65" t="str">
        <f>'Wettkampf 1'!C51</f>
        <v>Verein VIII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0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1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Schütze 37</v>
      </c>
      <c r="C52" s="65" t="str">
        <f>'Wettkampf 1'!C52</f>
        <v>Verein VIII</v>
      </c>
      <c r="D52" s="81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0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Schütze 38</v>
      </c>
      <c r="C53" s="65" t="str">
        <f>'Wettkampf 1'!C53</f>
        <v>Verein VIII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Schütze 39</v>
      </c>
      <c r="C54" s="65" t="str">
        <f>'Wettkampf 1'!C54</f>
        <v>Verein VIII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Schütze 40</v>
      </c>
      <c r="C55" s="65" t="str">
        <f>'Wettkampf 1'!C55</f>
        <v>Verein VIII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Schütze 41</v>
      </c>
      <c r="C56" s="65" t="str">
        <f>'Wettkampf 1'!C56</f>
        <v>Verein IX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Schütze 42</v>
      </c>
      <c r="C57" s="65" t="str">
        <f>'Wettkampf 1'!C57</f>
        <v>Verein IX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Schütze 43</v>
      </c>
      <c r="C58" s="65" t="str">
        <f>'Wettkampf 1'!C58</f>
        <v>Verein IX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Schütze 44</v>
      </c>
      <c r="C59" s="65" t="str">
        <f>'Wettkampf 1'!C59</f>
        <v>Verein IX</v>
      </c>
      <c r="D59" s="81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0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1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Verein IX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Schütze 46</v>
      </c>
      <c r="C61" s="65" t="str">
        <f>'Wettkampf 1'!C61</f>
        <v>Verein X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Schütze 47</v>
      </c>
      <c r="C62" s="65" t="str">
        <f>'Wettkampf 1'!C62</f>
        <v>Verein X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Schütze 48</v>
      </c>
      <c r="C63" s="65" t="str">
        <f>'Wettkampf 1'!C63</f>
        <v>Verein X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Verein X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Verein X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>Schütze 51</v>
      </c>
      <c r="C66" s="65" t="str">
        <f>'Wettkampf 1'!C66</f>
        <v>Verein XI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Verein XI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Verein XI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Verein XI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Verein XI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0</v>
      </c>
      <c r="H76" s="68">
        <f>SUM(H16:H75)</f>
        <v>5</v>
      </c>
      <c r="I76" s="68">
        <f>LARGE(I16:I75,1)+LARGE(I16:I75,2)+LARGE(I16:I75,3)</f>
        <v>0</v>
      </c>
      <c r="J76" s="68">
        <f>SUM(J16:J75)</f>
        <v>5</v>
      </c>
      <c r="K76" s="68">
        <f>LARGE(K16:K75,1)+LARGE(K16:K75,2)+LARGE(K16:K75,3)</f>
        <v>0</v>
      </c>
      <c r="L76" s="68">
        <f>SUM(L16:L75)</f>
        <v>5</v>
      </c>
      <c r="M76" s="68">
        <f>LARGE(M16:M75,1)+LARGE(M16:M75,2)+LARGE(M16:M75,3)</f>
        <v>0</v>
      </c>
      <c r="N76" s="68">
        <f>SUM(N16:N75)</f>
        <v>5</v>
      </c>
      <c r="O76" s="68">
        <f>LARGE(O16:O75,1)+LARGE(O16:O75,2)+LARGE(O16:O75,3)</f>
        <v>0</v>
      </c>
      <c r="P76" s="68">
        <f>SUM(P16:P75)</f>
        <v>5</v>
      </c>
      <c r="Q76" s="68">
        <f>LARGE(Q16:Q75,1)+LARGE(Q16:Q75,2)+LARGE(Q16:Q75,3)</f>
        <v>0</v>
      </c>
      <c r="R76" s="68">
        <f>SUM(R16:R75)</f>
        <v>5</v>
      </c>
      <c r="S76" s="68">
        <f>LARGE(S16:S75,1)+LARGE(S16:S75,2)+LARGE(S16:S75,3)</f>
        <v>0</v>
      </c>
      <c r="T76" s="68">
        <f>SUM(T16:T75)</f>
        <v>5</v>
      </c>
      <c r="U76" s="68">
        <f>LARGE(U16:U75,1)+LARGE(U16:U75,2)+LARGE(U16:U75,3)</f>
        <v>0</v>
      </c>
      <c r="V76" s="68">
        <f>SUM(V16:V75)</f>
        <v>5</v>
      </c>
      <c r="W76" s="68">
        <f>LARGE(W16:W75,1)+LARGE(W16:W75,2)+LARGE(W16:W75,3)</f>
        <v>0</v>
      </c>
      <c r="X76" s="68">
        <f>SUM(X16:X75)</f>
        <v>5</v>
      </c>
      <c r="Y76" s="68">
        <f>LARGE(Y16:Y75,1)+LARGE(Y16:Y75,2)+LARGE(Y16:Y75,3)</f>
        <v>0</v>
      </c>
      <c r="Z76" s="68">
        <f>SUM(Z16:Z75)</f>
        <v>5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59</v>
      </c>
    </row>
  </sheetData>
  <sheetProtection algorithmName="SHA-512" hashValue="lctn5u3uM1TikSyP9xvleKBIS3li6x6LHz8r45Hccg3WjYw/lpF726LK3zcAumvye9p8XJvWWKsIpy6Q/thQew==" saltValue="nCGZDYXoFwDqqWn2mjos2g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29D45BD1-7309-4DF9-8E19-23960C2B0B6D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18</vt:i4>
      </vt:variant>
      <vt:variant>
        <vt:lpstr>Benannte Bereiche</vt:lpstr>
      </vt:variant>
      <vt:variant>
        <vt:i4>8</vt:i4>
      </vt:variant>
    </vt:vector>
  </HeadingPairs>
  <TitlesOfParts>
    <vt:vector size="26" baseType="lpstr">
      <vt:lpstr>Übersicht</vt:lpstr>
      <vt:lpstr>Wettkampf 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Ausdruck</vt:lpstr>
      <vt:lpstr>Ausdruck blank</vt:lpstr>
      <vt:lpstr>Übersicht Schützen</vt:lpstr>
      <vt:lpstr>Formelhilfe</vt:lpstr>
      <vt:lpstr>Übersicht Gruppen</vt:lpstr>
      <vt:lpstr>Ausdruck!Druckbereich</vt:lpstr>
      <vt:lpstr>'Ausdruck blank'!Druckbereich</vt:lpstr>
      <vt:lpstr>Übersicht!Druckbereich</vt:lpstr>
      <vt:lpstr>'Übersicht Gruppen'!Druckbereich</vt:lpstr>
      <vt:lpstr>'Übersicht Schützen'!Druckbereich</vt:lpstr>
      <vt:lpstr>'Wettkampf 1'!Druckbereich</vt:lpstr>
      <vt:lpstr>Übersicht!Suchkriterien</vt:lpstr>
      <vt:lpstr>'Übersicht Gruppen'!Suchkriterien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Henning Müller</dc:creator>
  <cp:lastModifiedBy>Michael Meibers</cp:lastModifiedBy>
  <cp:lastPrinted>2019-12-09T15:23:11Z</cp:lastPrinted>
  <dcterms:created xsi:type="dcterms:W3CDTF">2010-11-23T11:44:38Z</dcterms:created>
  <dcterms:modified xsi:type="dcterms:W3CDTF">2024-09-08T10:42:16Z</dcterms:modified>
</cp:coreProperties>
</file>