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2.WK\"/>
    </mc:Choice>
  </mc:AlternateContent>
  <xr:revisionPtr revIDLastSave="0" documentId="13_ncr:1_{392454C1-5BE5-4706-B827-A38F99F3CD54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F15" i="17"/>
  <c r="F75" i="17" s="1"/>
  <c r="H84" i="1" s="1"/>
  <c r="G15" i="17"/>
  <c r="G75" i="17" s="1"/>
  <c r="I84" i="1" s="1"/>
  <c r="I15" i="17"/>
  <c r="I75" i="17" s="1"/>
  <c r="L84" i="1" s="1"/>
  <c r="J15" i="17"/>
  <c r="J75" i="17" s="1"/>
  <c r="M84" i="1" s="1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C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K41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L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L33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C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L45" i="31"/>
  <c r="AK45" i="31"/>
  <c r="AJ45" i="31"/>
  <c r="F45" i="31"/>
  <c r="B45" i="31"/>
  <c r="AJ44" i="31"/>
  <c r="AK44" i="31" s="1"/>
  <c r="F44" i="31"/>
  <c r="B44" i="31"/>
  <c r="AJ43" i="31"/>
  <c r="F43" i="31"/>
  <c r="B43" i="31"/>
  <c r="AK42" i="31"/>
  <c r="AJ42" i="31"/>
  <c r="AL42" i="31" s="1"/>
  <c r="F42" i="31"/>
  <c r="B42" i="31"/>
  <c r="AJ41" i="31"/>
  <c r="F41" i="31"/>
  <c r="B41" i="31"/>
  <c r="AK40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K32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F22" i="31"/>
  <c r="B22" i="31"/>
  <c r="AJ21" i="31"/>
  <c r="AL21" i="31" s="1"/>
  <c r="F21" i="31"/>
  <c r="B21" i="31"/>
  <c r="AJ20" i="3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C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K46" i="30"/>
  <c r="AJ46" i="30"/>
  <c r="AL46" i="30" s="1"/>
  <c r="F46" i="30"/>
  <c r="B46" i="30"/>
  <c r="AJ45" i="30"/>
  <c r="F45" i="30"/>
  <c r="B45" i="30"/>
  <c r="AJ44" i="30"/>
  <c r="AL44" i="30" s="1"/>
  <c r="F44" i="30"/>
  <c r="B44" i="30"/>
  <c r="AK43" i="30"/>
  <c r="AM43" i="30" s="1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C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B21" i="29"/>
  <c r="AL20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M16" i="29" s="1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C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F49" i="28"/>
  <c r="B49" i="28"/>
  <c r="AJ48" i="28"/>
  <c r="F48" i="28"/>
  <c r="B48" i="28"/>
  <c r="AL47" i="28"/>
  <c r="AJ47" i="28"/>
  <c r="AK47" i="28" s="1"/>
  <c r="F47" i="28"/>
  <c r="B47" i="28"/>
  <c r="AL46" i="28"/>
  <c r="AJ46" i="28"/>
  <c r="AK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F40" i="28"/>
  <c r="B40" i="28"/>
  <c r="AJ39" i="28"/>
  <c r="AL39" i="28" s="1"/>
  <c r="F39" i="28"/>
  <c r="B39" i="28"/>
  <c r="AJ38" i="28"/>
  <c r="F38" i="28"/>
  <c r="B38" i="28"/>
  <c r="AL37" i="28"/>
  <c r="AK37" i="28"/>
  <c r="AM37" i="28" s="1"/>
  <c r="AJ37" i="28"/>
  <c r="F37" i="28"/>
  <c r="B37" i="28"/>
  <c r="AL36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K26" i="28"/>
  <c r="AM26" i="28" s="1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C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L49" i="27"/>
  <c r="AJ49" i="27"/>
  <c r="AK49" i="27" s="1"/>
  <c r="F49" i="27"/>
  <c r="B49" i="27"/>
  <c r="AL48" i="27"/>
  <c r="AJ48" i="27"/>
  <c r="AK48" i="27" s="1"/>
  <c r="AM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L41" i="27"/>
  <c r="AM41" i="27" s="1"/>
  <c r="AJ41" i="27"/>
  <c r="AK41" i="27" s="1"/>
  <c r="F41" i="27"/>
  <c r="B41" i="27"/>
  <c r="AL40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L28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K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C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L51" i="26"/>
  <c r="AK51" i="26"/>
  <c r="AJ51" i="26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K47" i="26"/>
  <c r="AJ47" i="26"/>
  <c r="AL47" i="26" s="1"/>
  <c r="F47" i="26"/>
  <c r="B47" i="26"/>
  <c r="AJ46" i="26"/>
  <c r="F46" i="26"/>
  <c r="B46" i="26"/>
  <c r="AJ45" i="26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K31" i="26"/>
  <c r="AM31" i="26" s="1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K27" i="26"/>
  <c r="AM27" i="26" s="1"/>
  <c r="AJ27" i="26"/>
  <c r="AL27" i="26" s="1"/>
  <c r="F27" i="26"/>
  <c r="B27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K23" i="26"/>
  <c r="AJ23" i="26"/>
  <c r="AL23" i="26" s="1"/>
  <c r="F23" i="26"/>
  <c r="B23" i="26"/>
  <c r="AJ22" i="26"/>
  <c r="AK22" i="26" s="1"/>
  <c r="F22" i="26"/>
  <c r="B22" i="26"/>
  <c r="AK21" i="26"/>
  <c r="AM21" i="26" s="1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K17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C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F42" i="25"/>
  <c r="B42" i="25"/>
  <c r="AJ41" i="25"/>
  <c r="AL41" i="25" s="1"/>
  <c r="F41" i="25"/>
  <c r="B41" i="25"/>
  <c r="AJ40" i="25"/>
  <c r="AK40" i="25" s="1"/>
  <c r="F40" i="25"/>
  <c r="B40" i="25"/>
  <c r="AK39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K35" i="25"/>
  <c r="AJ35" i="25"/>
  <c r="AL35" i="25" s="1"/>
  <c r="F35" i="25"/>
  <c r="B35" i="25"/>
  <c r="AJ34" i="25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F20" i="25"/>
  <c r="B20" i="25"/>
  <c r="AK19" i="25"/>
  <c r="AM19" i="25" s="1"/>
  <c r="AJ19" i="25"/>
  <c r="AL19" i="25" s="1"/>
  <c r="F19" i="25"/>
  <c r="B19" i="25"/>
  <c r="AJ18" i="25"/>
  <c r="F18" i="25"/>
  <c r="B18" i="25"/>
  <c r="AJ17" i="25"/>
  <c r="AK17" i="25" s="1"/>
  <c r="F17" i="25"/>
  <c r="B17" i="25"/>
  <c r="AK16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C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K50" i="24"/>
  <c r="AM50" i="24" s="1"/>
  <c r="AJ50" i="24"/>
  <c r="AL50" i="24" s="1"/>
  <c r="F50" i="24"/>
  <c r="B50" i="24"/>
  <c r="AJ49" i="24"/>
  <c r="AK49" i="24" s="1"/>
  <c r="F49" i="24"/>
  <c r="B49" i="24"/>
  <c r="AJ48" i="24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C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C54" i="23"/>
  <c r="G54" i="23" s="1"/>
  <c r="B54" i="23"/>
  <c r="AJ53" i="23"/>
  <c r="F53" i="23"/>
  <c r="B53" i="23"/>
  <c r="AJ52" i="23"/>
  <c r="F52" i="23"/>
  <c r="B52" i="23"/>
  <c r="AJ51" i="23"/>
  <c r="AL51" i="23" s="1"/>
  <c r="F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L37" i="23"/>
  <c r="AJ37" i="23"/>
  <c r="AK37" i="23" s="1"/>
  <c r="AM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K29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F25" i="23"/>
  <c r="B25" i="23"/>
  <c r="AJ24" i="23"/>
  <c r="F24" i="23"/>
  <c r="B24" i="23"/>
  <c r="AJ23" i="23"/>
  <c r="AL23" i="23" s="1"/>
  <c r="F23" i="23"/>
  <c r="B23" i="23"/>
  <c r="AJ22" i="23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H63" i="17" s="1"/>
  <c r="J50" i="18" s="1"/>
  <c r="I50" i="18" s="1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6" i="6"/>
  <c r="Z56" i="6" s="1"/>
  <c r="C59" i="6"/>
  <c r="V59" i="6" s="1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17" i="18"/>
  <c r="C2" i="18"/>
  <c r="C23" i="18"/>
  <c r="C14" i="18"/>
  <c r="C11" i="18"/>
  <c r="C22" i="18"/>
  <c r="C3" i="18"/>
  <c r="C4" i="18"/>
  <c r="C10" i="18"/>
  <c r="C21" i="18"/>
  <c r="C20" i="18"/>
  <c r="C7" i="18"/>
  <c r="C24" i="18"/>
  <c r="C13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12" i="18"/>
  <c r="C16" i="18"/>
  <c r="C5" i="18"/>
  <c r="C15" i="18"/>
  <c r="C18" i="18"/>
  <c r="C19" i="18"/>
  <c r="C6" i="18"/>
  <c r="C46" i="18"/>
  <c r="C47" i="18"/>
  <c r="C48" i="18"/>
  <c r="C49" i="18"/>
  <c r="C50" i="18"/>
  <c r="C51" i="18"/>
  <c r="C52" i="18"/>
  <c r="C53" i="18"/>
  <c r="C54" i="18"/>
  <c r="C55" i="18"/>
  <c r="C56" i="18"/>
  <c r="C8" i="18"/>
  <c r="C57" i="18"/>
  <c r="D78" i="1" s="1"/>
  <c r="C58" i="18"/>
  <c r="D79" i="1" s="1"/>
  <c r="C59" i="18"/>
  <c r="D80" i="1" s="1"/>
  <c r="C60" i="18"/>
  <c r="D81" i="1" s="1"/>
  <c r="C61" i="18"/>
  <c r="D82" i="1" s="1"/>
  <c r="C9" i="18"/>
  <c r="B36" i="18"/>
  <c r="B40" i="18"/>
  <c r="B42" i="18"/>
  <c r="B16" i="18"/>
  <c r="B5" i="18"/>
  <c r="B18" i="18"/>
  <c r="B6" i="18"/>
  <c r="B48" i="18"/>
  <c r="B4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U52" i="2"/>
  <c r="S53" i="2"/>
  <c r="T53" i="2"/>
  <c r="V53" i="2"/>
  <c r="Y53" i="2"/>
  <c r="AB53" i="2"/>
  <c r="AD53" i="2"/>
  <c r="S54" i="2"/>
  <c r="U54" i="2"/>
  <c r="W54" i="2"/>
  <c r="AA54" i="2"/>
  <c r="AC54" i="2"/>
  <c r="AD54" i="2"/>
  <c r="AA55" i="2"/>
  <c r="U56" i="2"/>
  <c r="X56" i="2"/>
  <c r="Z56" i="2"/>
  <c r="AA56" i="2"/>
  <c r="AC56" i="2"/>
  <c r="Y57" i="2"/>
  <c r="W58" i="2"/>
  <c r="S59" i="2"/>
  <c r="T59" i="2"/>
  <c r="U59" i="2"/>
  <c r="V59" i="2"/>
  <c r="W59" i="2"/>
  <c r="X59" i="2"/>
  <c r="Y59" i="2"/>
  <c r="Z59" i="2"/>
  <c r="AA59" i="2"/>
  <c r="AB59" i="2"/>
  <c r="AC59" i="2"/>
  <c r="AD59" i="2"/>
  <c r="Z61" i="2"/>
  <c r="AB61" i="2"/>
  <c r="S62" i="2"/>
  <c r="W62" i="2"/>
  <c r="X62" i="2"/>
  <c r="Z62" i="2"/>
  <c r="AA62" i="2"/>
  <c r="AD62" i="2"/>
  <c r="V63" i="2"/>
  <c r="W63" i="2"/>
  <c r="Z63" i="2"/>
  <c r="AB63" i="2"/>
  <c r="V64" i="2"/>
  <c r="S65" i="2"/>
  <c r="T65" i="2"/>
  <c r="U65" i="2"/>
  <c r="W65" i="2"/>
  <c r="AA65" i="2"/>
  <c r="AB65" i="2"/>
  <c r="AC65" i="2"/>
  <c r="AD65" i="2"/>
  <c r="U71" i="2"/>
  <c r="X71" i="2"/>
  <c r="Y71" i="2"/>
  <c r="Z71" i="2"/>
  <c r="AA71" i="2"/>
  <c r="AD71" i="2"/>
  <c r="V72" i="2"/>
  <c r="S73" i="2"/>
  <c r="U73" i="2"/>
  <c r="V73" i="2"/>
  <c r="X73" i="2"/>
  <c r="AA73" i="2"/>
  <c r="AC73" i="2"/>
  <c r="AD73" i="2"/>
  <c r="Z74" i="2"/>
  <c r="W75" i="2"/>
  <c r="M52" i="2"/>
  <c r="N52" i="2"/>
  <c r="O52" i="2"/>
  <c r="R52" i="2"/>
  <c r="N53" i="2"/>
  <c r="O53" i="2"/>
  <c r="P53" i="2"/>
  <c r="Q53" i="2"/>
  <c r="M54" i="2"/>
  <c r="P54" i="2"/>
  <c r="Q54" i="2"/>
  <c r="R54" i="2"/>
  <c r="L56" i="2"/>
  <c r="N56" i="2"/>
  <c r="O56" i="2"/>
  <c r="Q56" i="2"/>
  <c r="O57" i="2"/>
  <c r="Q58" i="2"/>
  <c r="L59" i="2"/>
  <c r="M59" i="2"/>
  <c r="N59" i="2"/>
  <c r="O59" i="2"/>
  <c r="P59" i="2"/>
  <c r="Q59" i="2"/>
  <c r="R59" i="2"/>
  <c r="M61" i="2"/>
  <c r="N61" i="2"/>
  <c r="O61" i="2"/>
  <c r="Q61" i="2"/>
  <c r="N62" i="2"/>
  <c r="O62" i="2"/>
  <c r="P62" i="2"/>
  <c r="Q62" i="2"/>
  <c r="M63" i="2"/>
  <c r="P63" i="2"/>
  <c r="Q63" i="2"/>
  <c r="R63" i="2"/>
  <c r="R64" i="2"/>
  <c r="L65" i="2"/>
  <c r="M65" i="2"/>
  <c r="O65" i="2"/>
  <c r="R65" i="2"/>
  <c r="L71" i="2"/>
  <c r="M71" i="2"/>
  <c r="N71" i="2"/>
  <c r="P71" i="2"/>
  <c r="M72" i="2"/>
  <c r="N72" i="2"/>
  <c r="O72" i="2"/>
  <c r="M73" i="2"/>
  <c r="N73" i="2"/>
  <c r="O73" i="2"/>
  <c r="P73" i="2"/>
  <c r="R73" i="2"/>
  <c r="O74" i="2"/>
  <c r="P75" i="2"/>
  <c r="K53" i="2"/>
  <c r="K56" i="2"/>
  <c r="K57" i="2"/>
  <c r="K59" i="2"/>
  <c r="K61" i="2"/>
  <c r="K65" i="2"/>
  <c r="K71" i="2"/>
  <c r="K72" i="2"/>
  <c r="J53" i="2"/>
  <c r="J54" i="2"/>
  <c r="J55" i="2"/>
  <c r="J56" i="2"/>
  <c r="J59" i="2"/>
  <c r="J62" i="2"/>
  <c r="J63" i="2"/>
  <c r="J64" i="2"/>
  <c r="J71" i="2"/>
  <c r="J73" i="2"/>
  <c r="J75" i="2"/>
  <c r="I52" i="2"/>
  <c r="I53" i="2"/>
  <c r="I61" i="2"/>
  <c r="I62" i="2"/>
  <c r="I73" i="2"/>
  <c r="H53" i="2"/>
  <c r="H56" i="2"/>
  <c r="H57" i="2"/>
  <c r="H59" i="2"/>
  <c r="H61" i="2"/>
  <c r="H65" i="2"/>
  <c r="H71" i="2"/>
  <c r="H72" i="2"/>
  <c r="G53" i="2"/>
  <c r="G54" i="2"/>
  <c r="G55" i="2"/>
  <c r="G56" i="2"/>
  <c r="G59" i="2"/>
  <c r="G62" i="2"/>
  <c r="G63" i="2"/>
  <c r="G64" i="2"/>
  <c r="G71" i="2"/>
  <c r="G73" i="2"/>
  <c r="G75" i="2"/>
  <c r="F52" i="2"/>
  <c r="F53" i="2"/>
  <c r="F54" i="2"/>
  <c r="F55" i="2"/>
  <c r="F56" i="2"/>
  <c r="F57" i="2"/>
  <c r="F58" i="2"/>
  <c r="F59" i="2"/>
  <c r="I59" i="2" s="1"/>
  <c r="F60" i="2"/>
  <c r="F61" i="2"/>
  <c r="F62" i="2"/>
  <c r="F63" i="2"/>
  <c r="Y63" i="2" s="1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Y75" i="2" s="1"/>
  <c r="C74" i="2"/>
  <c r="T74" i="2" s="1"/>
  <c r="C73" i="2"/>
  <c r="Y73" i="2" s="1"/>
  <c r="C72" i="2"/>
  <c r="S72" i="2" s="1"/>
  <c r="C71" i="2"/>
  <c r="W71" i="2" s="1"/>
  <c r="C70" i="2"/>
  <c r="V70" i="2" s="1"/>
  <c r="C69" i="2"/>
  <c r="V69" i="2" s="1"/>
  <c r="C68" i="2"/>
  <c r="C68" i="6" s="1"/>
  <c r="C67" i="2"/>
  <c r="O67" i="2" s="1"/>
  <c r="C66" i="2"/>
  <c r="C65" i="2"/>
  <c r="Y65" i="2" s="1"/>
  <c r="C64" i="2"/>
  <c r="Z64" i="2" s="1"/>
  <c r="C63" i="2"/>
  <c r="T63" i="2" s="1"/>
  <c r="C62" i="2"/>
  <c r="C61" i="2"/>
  <c r="C60" i="2"/>
  <c r="X60" i="2" s="1"/>
  <c r="C58" i="2"/>
  <c r="Z58" i="2" s="1"/>
  <c r="C57" i="2"/>
  <c r="AB57" i="2" s="1"/>
  <c r="C56" i="2"/>
  <c r="V56" i="2" s="1"/>
  <c r="C55" i="2"/>
  <c r="W55" i="2" s="1"/>
  <c r="C54" i="2"/>
  <c r="Z54" i="2" s="1"/>
  <c r="C53" i="2"/>
  <c r="C52" i="2"/>
  <c r="C51" i="2"/>
  <c r="C50" i="2"/>
  <c r="C49" i="2"/>
  <c r="C48" i="2"/>
  <c r="C47" i="2"/>
  <c r="C46" i="2"/>
  <c r="C45" i="2"/>
  <c r="C45" i="24" s="1"/>
  <c r="U45" i="24" s="1"/>
  <c r="C44" i="2"/>
  <c r="C43" i="2"/>
  <c r="C42" i="2"/>
  <c r="C42" i="25" s="1"/>
  <c r="C41" i="2"/>
  <c r="C39" i="2"/>
  <c r="C38" i="2"/>
  <c r="C37" i="2"/>
  <c r="C36" i="2"/>
  <c r="AD36" i="2"/>
  <c r="C33" i="2"/>
  <c r="C32" i="2"/>
  <c r="B20" i="18" s="1"/>
  <c r="C31" i="2"/>
  <c r="C29" i="2"/>
  <c r="C28" i="2"/>
  <c r="C27" i="2"/>
  <c r="C26" i="2"/>
  <c r="C21" i="2"/>
  <c r="T44" i="2"/>
  <c r="S40" i="2"/>
  <c r="W27" i="2"/>
  <c r="Z44" i="2"/>
  <c r="C40" i="2"/>
  <c r="U39" i="2"/>
  <c r="C35" i="2"/>
  <c r="C34" i="2"/>
  <c r="C30" i="2"/>
  <c r="C30" i="23" s="1"/>
  <c r="C25" i="2"/>
  <c r="C25" i="25" s="1"/>
  <c r="C24" i="2"/>
  <c r="C23" i="2"/>
  <c r="C22" i="2"/>
  <c r="C20" i="2"/>
  <c r="C19" i="2"/>
  <c r="C18" i="2"/>
  <c r="C17" i="2"/>
  <c r="C16" i="2"/>
  <c r="B15" i="18" s="1"/>
  <c r="C33" i="24" l="1"/>
  <c r="N33" i="24" s="1"/>
  <c r="C33" i="26"/>
  <c r="C33" i="25"/>
  <c r="S33" i="25" s="1"/>
  <c r="C33" i="31"/>
  <c r="C33" i="27"/>
  <c r="Z33" i="27" s="1"/>
  <c r="B21" i="18"/>
  <c r="C35" i="30"/>
  <c r="C35" i="25"/>
  <c r="AD35" i="25" s="1"/>
  <c r="C35" i="23"/>
  <c r="C35" i="32"/>
  <c r="C52" i="32"/>
  <c r="C52" i="27"/>
  <c r="C52" i="28"/>
  <c r="W52" i="28" s="1"/>
  <c r="C52" i="25"/>
  <c r="C52" i="31"/>
  <c r="G52" i="31" s="1"/>
  <c r="C52" i="30"/>
  <c r="C52" i="24"/>
  <c r="C52" i="6"/>
  <c r="T52" i="2"/>
  <c r="AB52" i="2"/>
  <c r="Q52" i="2"/>
  <c r="C52" i="29"/>
  <c r="C52" i="23"/>
  <c r="C52" i="26"/>
  <c r="Y52" i="2"/>
  <c r="Q64" i="2"/>
  <c r="R55" i="2"/>
  <c r="V58" i="2"/>
  <c r="AD52" i="2"/>
  <c r="C73" i="24"/>
  <c r="C18" i="27"/>
  <c r="R18" i="27" s="1"/>
  <c r="C18" i="29"/>
  <c r="AC18" i="29" s="1"/>
  <c r="B3" i="18"/>
  <c r="Y34" i="2"/>
  <c r="B22" i="18"/>
  <c r="C51" i="31"/>
  <c r="C51" i="30"/>
  <c r="C51" i="29"/>
  <c r="G51" i="29" s="1"/>
  <c r="C51" i="23"/>
  <c r="C51" i="26"/>
  <c r="C51" i="32"/>
  <c r="S51" i="32" s="1"/>
  <c r="C51" i="27"/>
  <c r="C51" i="25"/>
  <c r="B39" i="18"/>
  <c r="C51" i="28"/>
  <c r="AD51" i="28" s="1"/>
  <c r="C51" i="24"/>
  <c r="W19" i="2"/>
  <c r="C19" i="23"/>
  <c r="AC19" i="23" s="1"/>
  <c r="C19" i="27"/>
  <c r="C21" i="25"/>
  <c r="Z21" i="25" s="1"/>
  <c r="C21" i="28"/>
  <c r="X21" i="28" s="1"/>
  <c r="C21" i="27"/>
  <c r="N21" i="27" s="1"/>
  <c r="C44" i="23"/>
  <c r="W44" i="23" s="1"/>
  <c r="C44" i="24"/>
  <c r="C44" i="28"/>
  <c r="C44" i="32"/>
  <c r="O44" i="32" s="1"/>
  <c r="C44" i="26"/>
  <c r="O44" i="26" s="1"/>
  <c r="C44" i="25"/>
  <c r="C44" i="31"/>
  <c r="C44" i="27"/>
  <c r="Z44" i="27" s="1"/>
  <c r="C44" i="30"/>
  <c r="C44" i="29"/>
  <c r="H44" i="29" s="1"/>
  <c r="C61" i="31"/>
  <c r="C61" i="30"/>
  <c r="C61" i="26"/>
  <c r="C61" i="23"/>
  <c r="C61" i="29"/>
  <c r="C61" i="32"/>
  <c r="U61" i="32" s="1"/>
  <c r="C61" i="27"/>
  <c r="C61" i="25"/>
  <c r="C61" i="6"/>
  <c r="B47" i="18"/>
  <c r="C68" i="1" s="1"/>
  <c r="X61" i="2"/>
  <c r="R61" i="2"/>
  <c r="C61" i="28"/>
  <c r="O61" i="28" s="1"/>
  <c r="U61" i="2"/>
  <c r="AC61" i="2"/>
  <c r="I58" i="2"/>
  <c r="J61" i="2"/>
  <c r="K64" i="2"/>
  <c r="O75" i="2"/>
  <c r="N74" i="2"/>
  <c r="L72" i="2"/>
  <c r="L61" i="2"/>
  <c r="M57" i="2"/>
  <c r="AD64" i="2"/>
  <c r="U64" i="2"/>
  <c r="Y61" i="2"/>
  <c r="Z60" i="2"/>
  <c r="W57" i="2"/>
  <c r="Z55" i="2"/>
  <c r="S52" i="2"/>
  <c r="AD20" i="2"/>
  <c r="C20" i="28"/>
  <c r="J20" i="28" s="1"/>
  <c r="C20" i="31"/>
  <c r="Z20" i="31" s="1"/>
  <c r="C26" i="28"/>
  <c r="X26" i="28" s="1"/>
  <c r="C26" i="27"/>
  <c r="C26" i="31"/>
  <c r="Z26" i="31" s="1"/>
  <c r="C26" i="32"/>
  <c r="AD26" i="32" s="1"/>
  <c r="C26" i="30"/>
  <c r="W26" i="30" s="1"/>
  <c r="C26" i="29"/>
  <c r="C45" i="32"/>
  <c r="U45" i="32" s="1"/>
  <c r="C45" i="30"/>
  <c r="C45" i="27"/>
  <c r="C45" i="25"/>
  <c r="C45" i="31"/>
  <c r="C45" i="29"/>
  <c r="AC45" i="29" s="1"/>
  <c r="C45" i="23"/>
  <c r="C45" i="28"/>
  <c r="O45" i="28" s="1"/>
  <c r="C45" i="26"/>
  <c r="C53" i="31"/>
  <c r="C53" i="30"/>
  <c r="C53" i="29"/>
  <c r="C53" i="26"/>
  <c r="C53" i="23"/>
  <c r="C53" i="32"/>
  <c r="C53" i="27"/>
  <c r="C53" i="24"/>
  <c r="C53" i="25"/>
  <c r="C53" i="6"/>
  <c r="X53" i="2"/>
  <c r="R53" i="2"/>
  <c r="C53" i="28"/>
  <c r="O53" i="28" s="1"/>
  <c r="U53" i="2"/>
  <c r="AC53" i="2"/>
  <c r="C62" i="28"/>
  <c r="C62" i="27"/>
  <c r="C62" i="25"/>
  <c r="C62" i="31"/>
  <c r="C62" i="30"/>
  <c r="C62" i="26"/>
  <c r="C62" i="23"/>
  <c r="C62" i="32"/>
  <c r="AD62" i="32" s="1"/>
  <c r="C62" i="24"/>
  <c r="T62" i="2"/>
  <c r="AB62" i="2"/>
  <c r="C62" i="6"/>
  <c r="C62" i="29"/>
  <c r="Y62" i="2"/>
  <c r="G60" i="2"/>
  <c r="G52" i="2"/>
  <c r="H63" i="2"/>
  <c r="H55" i="2"/>
  <c r="I71" i="2"/>
  <c r="I57" i="2"/>
  <c r="J60" i="2"/>
  <c r="J52" i="2"/>
  <c r="K63" i="2"/>
  <c r="K55" i="2"/>
  <c r="N75" i="2"/>
  <c r="M74" i="2"/>
  <c r="L73" i="2"/>
  <c r="R71" i="2"/>
  <c r="Q65" i="2"/>
  <c r="P64" i="2"/>
  <c r="O63" i="2"/>
  <c r="M62" i="2"/>
  <c r="R60" i="2"/>
  <c r="N58" i="2"/>
  <c r="L57" i="2"/>
  <c r="Q55" i="2"/>
  <c r="O54" i="2"/>
  <c r="M53" i="2"/>
  <c r="AD75" i="2"/>
  <c r="U75" i="2"/>
  <c r="W74" i="2"/>
  <c r="Z73" i="2"/>
  <c r="AC72" i="2"/>
  <c r="T72" i="2"/>
  <c r="Z65" i="2"/>
  <c r="AC64" i="2"/>
  <c r="S64" i="2"/>
  <c r="V62" i="2"/>
  <c r="W61" i="2"/>
  <c r="U58" i="2"/>
  <c r="V57" i="2"/>
  <c r="W56" i="2"/>
  <c r="Y55" i="2"/>
  <c r="AA53" i="2"/>
  <c r="AC52" i="2"/>
  <c r="B33" i="18"/>
  <c r="C60" i="28"/>
  <c r="W60" i="28" s="1"/>
  <c r="C60" i="27"/>
  <c r="C60" i="25"/>
  <c r="C60" i="31"/>
  <c r="C60" i="30"/>
  <c r="C60" i="23"/>
  <c r="C60" i="24"/>
  <c r="C60" i="26"/>
  <c r="H60" i="26" s="1"/>
  <c r="C60" i="6"/>
  <c r="B46" i="18"/>
  <c r="C67" i="1" s="1"/>
  <c r="T60" i="2"/>
  <c r="AB60" i="2"/>
  <c r="Q60" i="2"/>
  <c r="C60" i="32"/>
  <c r="C60" i="29"/>
  <c r="Y60" i="2"/>
  <c r="AA60" i="2"/>
  <c r="V56" i="6"/>
  <c r="W56" i="6"/>
  <c r="T56" i="6"/>
  <c r="U56" i="6"/>
  <c r="X56" i="6"/>
  <c r="Y56" i="6"/>
  <c r="AC56" i="6"/>
  <c r="AD56" i="6"/>
  <c r="S56" i="6"/>
  <c r="G74" i="2"/>
  <c r="G61" i="2"/>
  <c r="H64" i="2"/>
  <c r="I72" i="2"/>
  <c r="J74" i="2"/>
  <c r="P58" i="2"/>
  <c r="L52" i="2"/>
  <c r="V75" i="2"/>
  <c r="Y74" i="2"/>
  <c r="AD72" i="2"/>
  <c r="U72" i="2"/>
  <c r="C36" i="26"/>
  <c r="C36" i="30"/>
  <c r="Y36" i="30" s="1"/>
  <c r="C36" i="29"/>
  <c r="AC36" i="29" s="1"/>
  <c r="C36" i="32"/>
  <c r="T36" i="32" s="1"/>
  <c r="C36" i="31"/>
  <c r="AD36" i="31" s="1"/>
  <c r="C36" i="28"/>
  <c r="Q36" i="28" s="1"/>
  <c r="C36" i="24"/>
  <c r="C36" i="27"/>
  <c r="C36" i="23"/>
  <c r="C36" i="25"/>
  <c r="AC36" i="25" s="1"/>
  <c r="B24" i="18"/>
  <c r="C22" i="24"/>
  <c r="AC22" i="24" s="1"/>
  <c r="C22" i="32"/>
  <c r="C22" i="25"/>
  <c r="S22" i="25" s="1"/>
  <c r="C22" i="29"/>
  <c r="Q22" i="29" s="1"/>
  <c r="C22" i="26"/>
  <c r="Y22" i="26" s="1"/>
  <c r="C22" i="23"/>
  <c r="C22" i="28"/>
  <c r="X22" i="28" s="1"/>
  <c r="C22" i="27"/>
  <c r="G22" i="27" s="1"/>
  <c r="C22" i="31"/>
  <c r="H22" i="31" s="1"/>
  <c r="X40" i="2"/>
  <c r="C40" i="29"/>
  <c r="AC40" i="29" s="1"/>
  <c r="C40" i="25"/>
  <c r="K40" i="25" s="1"/>
  <c r="C40" i="23"/>
  <c r="C40" i="31"/>
  <c r="C40" i="27"/>
  <c r="I40" i="27" s="1"/>
  <c r="C40" i="24"/>
  <c r="Y40" i="24" s="1"/>
  <c r="C40" i="26"/>
  <c r="S40" i="26" s="1"/>
  <c r="C40" i="32"/>
  <c r="T40" i="32" s="1"/>
  <c r="C40" i="30"/>
  <c r="C40" i="28"/>
  <c r="U27" i="2"/>
  <c r="C27" i="29"/>
  <c r="T27" i="29" s="1"/>
  <c r="C27" i="30"/>
  <c r="T27" i="30" s="1"/>
  <c r="C27" i="28"/>
  <c r="C27" i="23"/>
  <c r="V27" i="23" s="1"/>
  <c r="C27" i="25"/>
  <c r="X27" i="25" s="1"/>
  <c r="C27" i="31"/>
  <c r="AC27" i="31" s="1"/>
  <c r="C27" i="24"/>
  <c r="C37" i="27"/>
  <c r="I37" i="27" s="1"/>
  <c r="C37" i="30"/>
  <c r="C37" i="26"/>
  <c r="C37" i="32"/>
  <c r="C37" i="29"/>
  <c r="C37" i="23"/>
  <c r="C37" i="24"/>
  <c r="AD37" i="24" s="1"/>
  <c r="C37" i="28"/>
  <c r="AD37" i="28" s="1"/>
  <c r="C37" i="31"/>
  <c r="C37" i="25"/>
  <c r="L37" i="25" s="1"/>
  <c r="W46" i="2"/>
  <c r="C46" i="23"/>
  <c r="Q46" i="23" s="1"/>
  <c r="C46" i="28"/>
  <c r="C46" i="24"/>
  <c r="C46" i="26"/>
  <c r="W46" i="26" s="1"/>
  <c r="C46" i="32"/>
  <c r="U46" i="32" s="1"/>
  <c r="C46" i="27"/>
  <c r="C46" i="25"/>
  <c r="C46" i="31"/>
  <c r="C46" i="30"/>
  <c r="B34" i="18"/>
  <c r="C46" i="29"/>
  <c r="C54" i="32"/>
  <c r="W54" i="32" s="1"/>
  <c r="C54" i="28"/>
  <c r="C54" i="27"/>
  <c r="C54" i="25"/>
  <c r="C54" i="31"/>
  <c r="W54" i="31" s="1"/>
  <c r="C54" i="30"/>
  <c r="C54" i="24"/>
  <c r="T54" i="24" s="1"/>
  <c r="T54" i="2"/>
  <c r="AB54" i="2"/>
  <c r="C54" i="6"/>
  <c r="C54" i="29"/>
  <c r="C54" i="26"/>
  <c r="Y54" i="2"/>
  <c r="C63" i="31"/>
  <c r="C63" i="30"/>
  <c r="C63" i="26"/>
  <c r="C63" i="23"/>
  <c r="C63" i="29"/>
  <c r="C63" i="32"/>
  <c r="AD63" i="32" s="1"/>
  <c r="C63" i="28"/>
  <c r="C63" i="27"/>
  <c r="C63" i="25"/>
  <c r="X63" i="2"/>
  <c r="L63" i="2"/>
  <c r="C63" i="6"/>
  <c r="C63" i="24"/>
  <c r="U63" i="2"/>
  <c r="AC63" i="2"/>
  <c r="C71" i="28"/>
  <c r="C71" i="27"/>
  <c r="C71" i="25"/>
  <c r="C71" i="29"/>
  <c r="T71" i="2"/>
  <c r="AB71" i="2"/>
  <c r="C71" i="32"/>
  <c r="C71" i="31"/>
  <c r="C71" i="24"/>
  <c r="C71" i="26"/>
  <c r="C71" i="6"/>
  <c r="C71" i="30"/>
  <c r="C71" i="23"/>
  <c r="G72" i="2"/>
  <c r="H75" i="2"/>
  <c r="H62" i="2"/>
  <c r="H54" i="2"/>
  <c r="I65" i="2"/>
  <c r="I56" i="2"/>
  <c r="J72" i="2"/>
  <c r="K75" i="2"/>
  <c r="K62" i="2"/>
  <c r="K54" i="2"/>
  <c r="M75" i="2"/>
  <c r="L74" i="2"/>
  <c r="R72" i="2"/>
  <c r="Q71" i="2"/>
  <c r="P65" i="2"/>
  <c r="O64" i="2"/>
  <c r="N63" i="2"/>
  <c r="L62" i="2"/>
  <c r="P60" i="2"/>
  <c r="M58" i="2"/>
  <c r="R56" i="2"/>
  <c r="P55" i="2"/>
  <c r="N54" i="2"/>
  <c r="L53" i="2"/>
  <c r="AC75" i="2"/>
  <c r="S75" i="2"/>
  <c r="V74" i="2"/>
  <c r="AB72" i="2"/>
  <c r="V71" i="2"/>
  <c r="AA64" i="2"/>
  <c r="AD63" i="2"/>
  <c r="S63" i="2"/>
  <c r="U62" i="2"/>
  <c r="V61" i="2"/>
  <c r="W60" i="2"/>
  <c r="AD58" i="2"/>
  <c r="S58" i="2"/>
  <c r="T57" i="2"/>
  <c r="X54" i="2"/>
  <c r="Z53" i="2"/>
  <c r="AA52" i="2"/>
  <c r="B32" i="18"/>
  <c r="W43" i="2"/>
  <c r="C43" i="28"/>
  <c r="C43" i="32"/>
  <c r="N43" i="32" s="1"/>
  <c r="C43" i="30"/>
  <c r="L43" i="30" s="1"/>
  <c r="C43" i="26"/>
  <c r="C43" i="25"/>
  <c r="N43" i="25" s="1"/>
  <c r="C43" i="31"/>
  <c r="U43" i="31" s="1"/>
  <c r="C43" i="29"/>
  <c r="Y43" i="29" s="1"/>
  <c r="C43" i="27"/>
  <c r="C43" i="23"/>
  <c r="B31" i="18"/>
  <c r="C43" i="24"/>
  <c r="AC43" i="24" s="1"/>
  <c r="U38" i="2"/>
  <c r="C38" i="32"/>
  <c r="C38" i="30"/>
  <c r="S38" i="30" s="1"/>
  <c r="C38" i="29"/>
  <c r="C38" i="23"/>
  <c r="C38" i="31"/>
  <c r="C38" i="27"/>
  <c r="N38" i="27" s="1"/>
  <c r="C38" i="25"/>
  <c r="AC38" i="25" s="1"/>
  <c r="C38" i="24"/>
  <c r="K38" i="24" s="1"/>
  <c r="C38" i="26"/>
  <c r="C38" i="28"/>
  <c r="O38" i="28" s="1"/>
  <c r="C55" i="31"/>
  <c r="C55" i="30"/>
  <c r="C55" i="23"/>
  <c r="C55" i="29"/>
  <c r="C55" i="26"/>
  <c r="C55" i="32"/>
  <c r="O55" i="32" s="1"/>
  <c r="C55" i="28"/>
  <c r="O55" i="28" s="1"/>
  <c r="C55" i="27"/>
  <c r="C55" i="24"/>
  <c r="X55" i="2"/>
  <c r="L55" i="2"/>
  <c r="C55" i="25"/>
  <c r="C55" i="6"/>
  <c r="B43" i="18"/>
  <c r="C63" i="1" s="1"/>
  <c r="U55" i="2"/>
  <c r="AC55" i="2"/>
  <c r="C72" i="31"/>
  <c r="C72" i="30"/>
  <c r="C72" i="26"/>
  <c r="C72" i="23"/>
  <c r="C72" i="29"/>
  <c r="C72" i="32"/>
  <c r="C72" i="24"/>
  <c r="C72" i="27"/>
  <c r="C72" i="28"/>
  <c r="X72" i="2"/>
  <c r="C72" i="25"/>
  <c r="B58" i="18"/>
  <c r="C79" i="1" s="1"/>
  <c r="C72" i="6"/>
  <c r="G58" i="2"/>
  <c r="H74" i="2"/>
  <c r="I64" i="2"/>
  <c r="I55" i="2"/>
  <c r="J58" i="2"/>
  <c r="K74" i="2"/>
  <c r="L75" i="2"/>
  <c r="O55" i="2"/>
  <c r="AA75" i="2"/>
  <c r="AD74" i="2"/>
  <c r="U74" i="2"/>
  <c r="T61" i="2"/>
  <c r="V60" i="2"/>
  <c r="AC58" i="2"/>
  <c r="AD57" i="2"/>
  <c r="S57" i="2"/>
  <c r="V55" i="2"/>
  <c r="Z52" i="2"/>
  <c r="C61" i="24"/>
  <c r="I60" i="2"/>
  <c r="C23" i="30"/>
  <c r="Z23" i="30" s="1"/>
  <c r="B7" i="18"/>
  <c r="Z28" i="2"/>
  <c r="C28" i="32"/>
  <c r="S28" i="32" s="1"/>
  <c r="C47" i="31"/>
  <c r="C47" i="30"/>
  <c r="C47" i="25"/>
  <c r="C47" i="29"/>
  <c r="C47" i="27"/>
  <c r="C47" i="28"/>
  <c r="I47" i="28" s="1"/>
  <c r="C47" i="23"/>
  <c r="C47" i="32"/>
  <c r="V47" i="32" s="1"/>
  <c r="C47" i="26"/>
  <c r="C47" i="24"/>
  <c r="G47" i="24" s="1"/>
  <c r="B35" i="18"/>
  <c r="C64" i="28"/>
  <c r="C64" i="27"/>
  <c r="C64" i="25"/>
  <c r="C64" i="31"/>
  <c r="C64" i="30"/>
  <c r="C64" i="26"/>
  <c r="C64" i="23"/>
  <c r="C64" i="32"/>
  <c r="U64" i="32" s="1"/>
  <c r="C64" i="24"/>
  <c r="B50" i="18"/>
  <c r="T64" i="2"/>
  <c r="AB64" i="2"/>
  <c r="C64" i="29"/>
  <c r="Q72" i="2"/>
  <c r="N64" i="2"/>
  <c r="O60" i="2"/>
  <c r="L58" i="2"/>
  <c r="AA72" i="2"/>
  <c r="B26" i="18"/>
  <c r="X24" i="2"/>
  <c r="C24" i="32"/>
  <c r="AD24" i="32" s="1"/>
  <c r="C24" i="28"/>
  <c r="AD24" i="28" s="1"/>
  <c r="C24" i="23"/>
  <c r="O24" i="23" s="1"/>
  <c r="C24" i="30"/>
  <c r="W24" i="30" s="1"/>
  <c r="C24" i="27"/>
  <c r="C24" i="26"/>
  <c r="AC24" i="26" s="1"/>
  <c r="U47" i="2"/>
  <c r="C29" i="26"/>
  <c r="C29" i="29"/>
  <c r="N29" i="29" s="1"/>
  <c r="C29" i="30"/>
  <c r="C29" i="28"/>
  <c r="X29" i="28" s="1"/>
  <c r="C29" i="31"/>
  <c r="C29" i="23"/>
  <c r="P29" i="23" s="1"/>
  <c r="C29" i="32"/>
  <c r="AC29" i="32" s="1"/>
  <c r="C29" i="27"/>
  <c r="V29" i="27" s="1"/>
  <c r="C39" i="32"/>
  <c r="V39" i="32" s="1"/>
  <c r="C39" i="28"/>
  <c r="W39" i="28" s="1"/>
  <c r="C39" i="26"/>
  <c r="P39" i="26" s="1"/>
  <c r="C39" i="30"/>
  <c r="AB39" i="30" s="1"/>
  <c r="C39" i="29"/>
  <c r="C39" i="23"/>
  <c r="V39" i="23" s="1"/>
  <c r="C39" i="31"/>
  <c r="AC39" i="31" s="1"/>
  <c r="C39" i="25"/>
  <c r="X39" i="25" s="1"/>
  <c r="C39" i="24"/>
  <c r="T39" i="24" s="1"/>
  <c r="C39" i="27"/>
  <c r="AC39" i="27" s="1"/>
  <c r="AD48" i="2"/>
  <c r="C48" i="26"/>
  <c r="C48" i="24"/>
  <c r="C48" i="32"/>
  <c r="S48" i="32" s="1"/>
  <c r="C48" i="31"/>
  <c r="C48" i="30"/>
  <c r="C48" i="25"/>
  <c r="C48" i="29"/>
  <c r="C48" i="27"/>
  <c r="C48" i="23"/>
  <c r="G48" i="23" s="1"/>
  <c r="C48" i="28"/>
  <c r="C56" i="32"/>
  <c r="C56" i="28"/>
  <c r="C56" i="27"/>
  <c r="C56" i="25"/>
  <c r="C56" i="31"/>
  <c r="C56" i="30"/>
  <c r="C56" i="23"/>
  <c r="C56" i="24"/>
  <c r="T56" i="2"/>
  <c r="AB56" i="2"/>
  <c r="M56" i="2"/>
  <c r="C56" i="29"/>
  <c r="Y56" i="2"/>
  <c r="C56" i="26"/>
  <c r="C65" i="31"/>
  <c r="C65" i="30"/>
  <c r="C65" i="26"/>
  <c r="C65" i="23"/>
  <c r="C65" i="29"/>
  <c r="C65" i="32"/>
  <c r="C65" i="28"/>
  <c r="C65" i="27"/>
  <c r="C65" i="25"/>
  <c r="X65" i="2"/>
  <c r="B51" i="18"/>
  <c r="C65" i="6"/>
  <c r="C65" i="24"/>
  <c r="C73" i="28"/>
  <c r="C73" i="27"/>
  <c r="C73" i="25"/>
  <c r="C73" i="29"/>
  <c r="C73" i="30"/>
  <c r="C73" i="23"/>
  <c r="C73" i="6"/>
  <c r="T73" i="2"/>
  <c r="AB73" i="2"/>
  <c r="C73" i="32"/>
  <c r="C73" i="31"/>
  <c r="B59" i="18"/>
  <c r="C80" i="1" s="1"/>
  <c r="C73" i="26"/>
  <c r="G65" i="2"/>
  <c r="G57" i="2"/>
  <c r="H73" i="2"/>
  <c r="H60" i="2"/>
  <c r="H52" i="2"/>
  <c r="I63" i="2"/>
  <c r="I54" i="2"/>
  <c r="J65" i="2"/>
  <c r="J57" i="2"/>
  <c r="K73" i="2"/>
  <c r="K60" i="2"/>
  <c r="K52" i="2"/>
  <c r="R74" i="2"/>
  <c r="Q73" i="2"/>
  <c r="P72" i="2"/>
  <c r="O71" i="2"/>
  <c r="N65" i="2"/>
  <c r="M64" i="2"/>
  <c r="R62" i="2"/>
  <c r="P61" i="2"/>
  <c r="N60" i="2"/>
  <c r="R57" i="2"/>
  <c r="P56" i="2"/>
  <c r="N55" i="2"/>
  <c r="L54" i="2"/>
  <c r="P52" i="2"/>
  <c r="Z75" i="2"/>
  <c r="AC74" i="2"/>
  <c r="W73" i="2"/>
  <c r="Z72" i="2"/>
  <c r="AC71" i="2"/>
  <c r="S71" i="2"/>
  <c r="V65" i="2"/>
  <c r="Y64" i="2"/>
  <c r="AA63" i="2"/>
  <c r="AC62" i="2"/>
  <c r="AD61" i="2"/>
  <c r="S61" i="2"/>
  <c r="U60" i="2"/>
  <c r="AA58" i="2"/>
  <c r="AD56" i="2"/>
  <c r="S56" i="2"/>
  <c r="T55" i="2"/>
  <c r="V54" i="2"/>
  <c r="W53" i="2"/>
  <c r="X52" i="2"/>
  <c r="B44" i="18"/>
  <c r="C64" i="1" s="1"/>
  <c r="C23" i="24"/>
  <c r="T23" i="24" s="1"/>
  <c r="AD16" i="2"/>
  <c r="C16" i="32"/>
  <c r="AD16" i="32" s="1"/>
  <c r="U31" i="2"/>
  <c r="C31" i="26"/>
  <c r="C31" i="32"/>
  <c r="V31" i="32" s="1"/>
  <c r="C41" i="28"/>
  <c r="C41" i="26"/>
  <c r="C41" i="32"/>
  <c r="C41" i="30"/>
  <c r="V41" i="30" s="1"/>
  <c r="C41" i="29"/>
  <c r="C41" i="25"/>
  <c r="C41" i="23"/>
  <c r="P41" i="23" s="1"/>
  <c r="C41" i="24"/>
  <c r="S41" i="24" s="1"/>
  <c r="B29" i="18"/>
  <c r="C41" i="31"/>
  <c r="W41" i="31" s="1"/>
  <c r="C41" i="27"/>
  <c r="M41" i="27" s="1"/>
  <c r="C49" i="31"/>
  <c r="C49" i="30"/>
  <c r="C49" i="27"/>
  <c r="AD49" i="27" s="1"/>
  <c r="C49" i="25"/>
  <c r="C49" i="28"/>
  <c r="X49" i="28" s="1"/>
  <c r="C49" i="29"/>
  <c r="C49" i="26"/>
  <c r="C49" i="24"/>
  <c r="C49" i="32"/>
  <c r="B37" i="18"/>
  <c r="C49" i="23"/>
  <c r="C57" i="31"/>
  <c r="C57" i="30"/>
  <c r="L57" i="30" s="1"/>
  <c r="C57" i="23"/>
  <c r="C57" i="29"/>
  <c r="C57" i="26"/>
  <c r="C57" i="32"/>
  <c r="C57" i="28"/>
  <c r="O57" i="28" s="1"/>
  <c r="C57" i="27"/>
  <c r="B45" i="18"/>
  <c r="X57" i="2"/>
  <c r="N57" i="2"/>
  <c r="C57" i="24"/>
  <c r="C57" i="25"/>
  <c r="U57" i="25" s="1"/>
  <c r="C57" i="6"/>
  <c r="U57" i="2"/>
  <c r="AC57" i="2"/>
  <c r="Y66" i="2"/>
  <c r="B52" i="18"/>
  <c r="C74" i="31"/>
  <c r="C74" i="30"/>
  <c r="C74" i="26"/>
  <c r="C74" i="23"/>
  <c r="C74" i="29"/>
  <c r="C74" i="32"/>
  <c r="C74" i="24"/>
  <c r="C74" i="27"/>
  <c r="C74" i="6"/>
  <c r="X74" i="2"/>
  <c r="C74" i="28"/>
  <c r="C74" i="25"/>
  <c r="I75" i="2"/>
  <c r="R75" i="2"/>
  <c r="Q74" i="2"/>
  <c r="L64" i="2"/>
  <c r="M60" i="2"/>
  <c r="Q57" i="2"/>
  <c r="M55" i="2"/>
  <c r="AB74" i="2"/>
  <c r="S74" i="2"/>
  <c r="Y72" i="2"/>
  <c r="X64" i="2"/>
  <c r="AD60" i="2"/>
  <c r="S60" i="2"/>
  <c r="AA57" i="2"/>
  <c r="AD55" i="2"/>
  <c r="S55" i="2"/>
  <c r="W52" i="2"/>
  <c r="B60" i="18"/>
  <c r="C81" i="1" s="1"/>
  <c r="C64" i="6"/>
  <c r="AK25" i="23"/>
  <c r="AM25" i="23" s="1"/>
  <c r="AL25" i="23"/>
  <c r="B9" i="18"/>
  <c r="C17" i="28"/>
  <c r="X17" i="28" s="1"/>
  <c r="W30" i="2"/>
  <c r="C30" i="24"/>
  <c r="K30" i="24" s="1"/>
  <c r="C30" i="31"/>
  <c r="C30" i="30"/>
  <c r="S30" i="30" s="1"/>
  <c r="C30" i="26"/>
  <c r="S30" i="26" s="1"/>
  <c r="C30" i="28"/>
  <c r="H30" i="28" s="1"/>
  <c r="B19" i="18"/>
  <c r="C30" i="25"/>
  <c r="V32" i="2"/>
  <c r="C32" i="28"/>
  <c r="AC32" i="28" s="1"/>
  <c r="C32" i="23"/>
  <c r="C32" i="24"/>
  <c r="Y32" i="24" s="1"/>
  <c r="U42" i="2"/>
  <c r="C42" i="29"/>
  <c r="AD42" i="29" s="1"/>
  <c r="C42" i="27"/>
  <c r="C42" i="23"/>
  <c r="C42" i="31"/>
  <c r="P42" i="31" s="1"/>
  <c r="C42" i="24"/>
  <c r="C42" i="28"/>
  <c r="R42" i="28" s="1"/>
  <c r="C42" i="32"/>
  <c r="AD42" i="32" s="1"/>
  <c r="C42" i="26"/>
  <c r="B30" i="18"/>
  <c r="C42" i="30"/>
  <c r="S42" i="30" s="1"/>
  <c r="Y50" i="2"/>
  <c r="C50" i="32"/>
  <c r="C50" i="24"/>
  <c r="C50" i="27"/>
  <c r="C50" i="31"/>
  <c r="C50" i="30"/>
  <c r="N50" i="30" s="1"/>
  <c r="C50" i="28"/>
  <c r="C50" i="25"/>
  <c r="C50" i="23"/>
  <c r="C50" i="29"/>
  <c r="B38" i="18"/>
  <c r="C50" i="26"/>
  <c r="C58" i="28"/>
  <c r="C58" i="27"/>
  <c r="W58" i="27" s="1"/>
  <c r="C58" i="25"/>
  <c r="C58" i="31"/>
  <c r="C58" i="30"/>
  <c r="C58" i="23"/>
  <c r="C58" i="24"/>
  <c r="C58" i="26"/>
  <c r="B12" i="18"/>
  <c r="T58" i="2"/>
  <c r="AB58" i="2"/>
  <c r="O58" i="2"/>
  <c r="C58" i="32"/>
  <c r="AC58" i="32" s="1"/>
  <c r="C58" i="29"/>
  <c r="C58" i="6"/>
  <c r="Y58" i="2"/>
  <c r="C75" i="28"/>
  <c r="C75" i="27"/>
  <c r="C75" i="25"/>
  <c r="C75" i="29"/>
  <c r="C75" i="26"/>
  <c r="B61" i="18"/>
  <c r="C82" i="1" s="1"/>
  <c r="C75" i="30"/>
  <c r="C75" i="23"/>
  <c r="T75" i="2"/>
  <c r="AB75" i="2"/>
  <c r="C75" i="6"/>
  <c r="C75" i="32"/>
  <c r="C75" i="31"/>
  <c r="C75" i="24"/>
  <c r="AA68" i="2"/>
  <c r="H58" i="2"/>
  <c r="I74" i="2"/>
  <c r="K58" i="2"/>
  <c r="Q75" i="2"/>
  <c r="P74" i="2"/>
  <c r="L60" i="2"/>
  <c r="R58" i="2"/>
  <c r="P57" i="2"/>
  <c r="X75" i="2"/>
  <c r="AA74" i="2"/>
  <c r="W72" i="2"/>
  <c r="W64" i="2"/>
  <c r="AA61" i="2"/>
  <c r="AC60" i="2"/>
  <c r="X58" i="2"/>
  <c r="Z57" i="2"/>
  <c r="AB55" i="2"/>
  <c r="V52" i="2"/>
  <c r="B41" i="18"/>
  <c r="C62" i="1" s="1"/>
  <c r="B57" i="18"/>
  <c r="C78" i="1" s="1"/>
  <c r="AL45" i="26"/>
  <c r="AK45" i="26"/>
  <c r="O51" i="30"/>
  <c r="AK28" i="30"/>
  <c r="AL28" i="30"/>
  <c r="AK36" i="30"/>
  <c r="AL36" i="30"/>
  <c r="M60" i="32"/>
  <c r="AD38" i="32"/>
  <c r="J35" i="23"/>
  <c r="AK22" i="23"/>
  <c r="AL22" i="23"/>
  <c r="AM29" i="23"/>
  <c r="W51" i="24"/>
  <c r="AK32" i="24"/>
  <c r="AL32" i="24"/>
  <c r="AK20" i="25"/>
  <c r="AL20" i="25"/>
  <c r="AK25" i="25"/>
  <c r="AL25" i="25"/>
  <c r="R36" i="25"/>
  <c r="J49" i="26"/>
  <c r="Z37" i="26"/>
  <c r="AL46" i="29"/>
  <c r="AK46" i="29"/>
  <c r="AK18" i="32"/>
  <c r="AL18" i="32"/>
  <c r="H68" i="17"/>
  <c r="K75" i="17"/>
  <c r="N84" i="1" s="1"/>
  <c r="AK22" i="31"/>
  <c r="AM22" i="31" s="1"/>
  <c r="AL22" i="31"/>
  <c r="U59" i="6"/>
  <c r="V47" i="25"/>
  <c r="AL47" i="25"/>
  <c r="AK47" i="25"/>
  <c r="I45" i="29"/>
  <c r="AL20" i="31"/>
  <c r="AM20" i="31" s="1"/>
  <c r="AK20" i="31"/>
  <c r="AK42" i="25"/>
  <c r="AL42" i="25"/>
  <c r="N40" i="27"/>
  <c r="AD37" i="27"/>
  <c r="AL20" i="27"/>
  <c r="AM20" i="27" s="1"/>
  <c r="J48" i="28"/>
  <c r="Z48" i="28"/>
  <c r="AL40" i="28"/>
  <c r="AK40" i="28"/>
  <c r="AL49" i="28"/>
  <c r="AK49" i="28"/>
  <c r="AM49" i="28" s="1"/>
  <c r="AL16" i="23"/>
  <c r="AK16" i="23"/>
  <c r="AM16" i="23" s="1"/>
  <c r="AL27" i="29"/>
  <c r="AK27" i="29"/>
  <c r="AK22" i="32"/>
  <c r="AM22" i="32" s="1"/>
  <c r="AL22" i="32"/>
  <c r="AL48" i="24"/>
  <c r="AK48" i="24"/>
  <c r="AK34" i="25"/>
  <c r="AL34" i="25"/>
  <c r="Q47" i="27"/>
  <c r="N42" i="28"/>
  <c r="AD48" i="28"/>
  <c r="P52" i="24"/>
  <c r="S41" i="25"/>
  <c r="AM21" i="30"/>
  <c r="O56" i="32"/>
  <c r="AM33" i="32"/>
  <c r="H39" i="25"/>
  <c r="K47" i="29"/>
  <c r="V37" i="30"/>
  <c r="T74" i="32"/>
  <c r="E75" i="17"/>
  <c r="G84" i="1" s="1"/>
  <c r="AL50" i="23"/>
  <c r="AK16" i="24"/>
  <c r="AM16" i="24" s="1"/>
  <c r="AK46" i="25"/>
  <c r="R55" i="26"/>
  <c r="AL22" i="26"/>
  <c r="AL26" i="26"/>
  <c r="AL28" i="26"/>
  <c r="R48" i="28"/>
  <c r="H54" i="30"/>
  <c r="AK35" i="30"/>
  <c r="AM35" i="30" s="1"/>
  <c r="AK16" i="31"/>
  <c r="AM16" i="31" s="1"/>
  <c r="V50" i="32"/>
  <c r="AK37" i="32"/>
  <c r="AL42" i="32"/>
  <c r="AK49" i="32"/>
  <c r="M75" i="17"/>
  <c r="P84" i="1" s="1"/>
  <c r="D75" i="17"/>
  <c r="F84" i="1" s="1"/>
  <c r="AM17" i="25"/>
  <c r="AM50" i="28"/>
  <c r="AK37" i="29"/>
  <c r="AK33" i="30"/>
  <c r="X63" i="31"/>
  <c r="AL46" i="31"/>
  <c r="X56" i="32"/>
  <c r="N75" i="17"/>
  <c r="Q84" i="1" s="1"/>
  <c r="V47" i="23"/>
  <c r="J46" i="24"/>
  <c r="Z55" i="24"/>
  <c r="AC39" i="25"/>
  <c r="AL17" i="25"/>
  <c r="AL36" i="25"/>
  <c r="AM36" i="25" s="1"/>
  <c r="AK41" i="25"/>
  <c r="AM41" i="25" s="1"/>
  <c r="AK50" i="25"/>
  <c r="AL16" i="26"/>
  <c r="AK37" i="26"/>
  <c r="AK23" i="27"/>
  <c r="AM23" i="27" s="1"/>
  <c r="AK32" i="27"/>
  <c r="AM32" i="27" s="1"/>
  <c r="AL43" i="27"/>
  <c r="V48" i="28"/>
  <c r="AL50" i="28"/>
  <c r="R56" i="29"/>
  <c r="AM20" i="29"/>
  <c r="Z60" i="31"/>
  <c r="AL19" i="31"/>
  <c r="J62" i="32"/>
  <c r="AK30" i="32"/>
  <c r="AM30" i="32" s="1"/>
  <c r="AK32" i="32"/>
  <c r="AM32" i="32" s="1"/>
  <c r="AK34" i="32"/>
  <c r="AL46" i="32"/>
  <c r="AM46" i="32" s="1"/>
  <c r="P45" i="25"/>
  <c r="AM35" i="25"/>
  <c r="AM40" i="27"/>
  <c r="G61" i="28"/>
  <c r="W56" i="28"/>
  <c r="AM36" i="28"/>
  <c r="T39" i="29"/>
  <c r="K48" i="31"/>
  <c r="AM45" i="31"/>
  <c r="K43" i="32"/>
  <c r="L75" i="17"/>
  <c r="O84" i="1" s="1"/>
  <c r="O59" i="28"/>
  <c r="S59" i="6"/>
  <c r="AC59" i="6"/>
  <c r="T59" i="6"/>
  <c r="AD59" i="6"/>
  <c r="Z59" i="6"/>
  <c r="Y59" i="6"/>
  <c r="X59" i="6"/>
  <c r="W59" i="6"/>
  <c r="C31" i="24"/>
  <c r="T31" i="24" s="1"/>
  <c r="C32" i="25"/>
  <c r="N32" i="25" s="1"/>
  <c r="C34" i="28"/>
  <c r="O34" i="28" s="1"/>
  <c r="C34" i="29"/>
  <c r="C35" i="27"/>
  <c r="I35" i="27" s="1"/>
  <c r="C32" i="29"/>
  <c r="Y32" i="29" s="1"/>
  <c r="C33" i="30"/>
  <c r="V33" i="30" s="1"/>
  <c r="C33" i="32"/>
  <c r="B28" i="18"/>
  <c r="K32" i="23"/>
  <c r="B27" i="18"/>
  <c r="P32" i="28"/>
  <c r="N51" i="25"/>
  <c r="C31" i="27"/>
  <c r="C33" i="29"/>
  <c r="R33" i="29" s="1"/>
  <c r="C34" i="30"/>
  <c r="S34" i="30" s="1"/>
  <c r="AA33" i="32"/>
  <c r="B13" i="18"/>
  <c r="C34" i="24"/>
  <c r="K34" i="24" s="1"/>
  <c r="C34" i="26"/>
  <c r="S34" i="26" s="1"/>
  <c r="C35" i="28"/>
  <c r="W35" i="28" s="1"/>
  <c r="C35" i="29"/>
  <c r="T35" i="29" s="1"/>
  <c r="C31" i="31"/>
  <c r="Y31" i="31" s="1"/>
  <c r="M31" i="32"/>
  <c r="C31" i="30"/>
  <c r="L31" i="30" s="1"/>
  <c r="C33" i="23"/>
  <c r="J33" i="23" s="1"/>
  <c r="C35" i="24"/>
  <c r="Y35" i="24" s="1"/>
  <c r="C34" i="31"/>
  <c r="Z34" i="31" s="1"/>
  <c r="C31" i="25"/>
  <c r="C32" i="26"/>
  <c r="L32" i="26" s="1"/>
  <c r="C35" i="26"/>
  <c r="L35" i="26" s="1"/>
  <c r="C34" i="27"/>
  <c r="C33" i="28"/>
  <c r="R33" i="28" s="1"/>
  <c r="C32" i="31"/>
  <c r="N40" i="31"/>
  <c r="C32" i="32"/>
  <c r="C34" i="32"/>
  <c r="M34" i="32" s="1"/>
  <c r="AD33" i="24"/>
  <c r="C34" i="25"/>
  <c r="AA34" i="25" s="1"/>
  <c r="C31" i="29"/>
  <c r="T31" i="29" s="1"/>
  <c r="C32" i="30"/>
  <c r="AB32" i="30" s="1"/>
  <c r="M22" i="23"/>
  <c r="C31" i="23"/>
  <c r="AC31" i="23" s="1"/>
  <c r="C34" i="23"/>
  <c r="N34" i="23" s="1"/>
  <c r="C32" i="27"/>
  <c r="Q32" i="27" s="1"/>
  <c r="C35" i="31"/>
  <c r="AC35" i="31" s="1"/>
  <c r="B25" i="18"/>
  <c r="J33" i="27"/>
  <c r="C31" i="28"/>
  <c r="O31" i="28" s="1"/>
  <c r="C28" i="24"/>
  <c r="C28" i="26"/>
  <c r="L35" i="30"/>
  <c r="R26" i="31"/>
  <c r="B10" i="18"/>
  <c r="C28" i="25"/>
  <c r="M28" i="25" s="1"/>
  <c r="C26" i="26"/>
  <c r="W26" i="26" s="1"/>
  <c r="L31" i="26"/>
  <c r="Q29" i="27"/>
  <c r="C27" i="32"/>
  <c r="M27" i="32" s="1"/>
  <c r="L73" i="32"/>
  <c r="C27" i="27"/>
  <c r="R30" i="28"/>
  <c r="C30" i="29"/>
  <c r="K30" i="29" s="1"/>
  <c r="M29" i="32"/>
  <c r="C28" i="30"/>
  <c r="Y28" i="30" s="1"/>
  <c r="L32" i="32"/>
  <c r="C28" i="23"/>
  <c r="C26" i="24"/>
  <c r="Y26" i="24" s="1"/>
  <c r="C29" i="24"/>
  <c r="AD29" i="24" s="1"/>
  <c r="C26" i="25"/>
  <c r="O26" i="25" s="1"/>
  <c r="C28" i="28"/>
  <c r="L75" i="28"/>
  <c r="C28" i="31"/>
  <c r="AD28" i="31" s="1"/>
  <c r="C29" i="25"/>
  <c r="C30" i="27"/>
  <c r="P30" i="27" s="1"/>
  <c r="C28" i="29"/>
  <c r="I28" i="29" s="1"/>
  <c r="C30" i="32"/>
  <c r="T30" i="32" s="1"/>
  <c r="K34" i="29"/>
  <c r="C26" i="23"/>
  <c r="U26" i="23" s="1"/>
  <c r="C27" i="26"/>
  <c r="L27" i="26" s="1"/>
  <c r="C28" i="27"/>
  <c r="Y28" i="27" s="1"/>
  <c r="K38" i="29"/>
  <c r="G4" i="18"/>
  <c r="C25" i="24"/>
  <c r="AD25" i="24" s="1"/>
  <c r="V21" i="27"/>
  <c r="C21" i="32"/>
  <c r="T21" i="32" s="1"/>
  <c r="U22" i="29"/>
  <c r="W24" i="28"/>
  <c r="C25" i="29"/>
  <c r="O25" i="29" s="1"/>
  <c r="C25" i="26"/>
  <c r="Z25" i="26" s="1"/>
  <c r="B11" i="18"/>
  <c r="C25" i="23"/>
  <c r="X25" i="23" s="1"/>
  <c r="C21" i="24"/>
  <c r="C25" i="27"/>
  <c r="R25" i="27" s="1"/>
  <c r="C25" i="28"/>
  <c r="O25" i="28" s="1"/>
  <c r="C23" i="29"/>
  <c r="L23" i="29" s="1"/>
  <c r="C23" i="31"/>
  <c r="Q23" i="31" s="1"/>
  <c r="C23" i="25"/>
  <c r="C22" i="30"/>
  <c r="R22" i="30" s="1"/>
  <c r="C25" i="30"/>
  <c r="R25" i="30" s="1"/>
  <c r="C21" i="31"/>
  <c r="L21" i="31" s="1"/>
  <c r="U23" i="2"/>
  <c r="C23" i="23"/>
  <c r="C24" i="24"/>
  <c r="N24" i="24" s="1"/>
  <c r="C23" i="26"/>
  <c r="H23" i="26" s="1"/>
  <c r="C21" i="29"/>
  <c r="K22" i="25"/>
  <c r="C21" i="26"/>
  <c r="K21" i="26" s="1"/>
  <c r="C23" i="27"/>
  <c r="H23" i="27" s="1"/>
  <c r="C23" i="28"/>
  <c r="G23" i="28" s="1"/>
  <c r="J51" i="31"/>
  <c r="C25" i="32"/>
  <c r="P22" i="31"/>
  <c r="B4" i="18"/>
  <c r="B14" i="18"/>
  <c r="W23" i="2"/>
  <c r="C24" i="31"/>
  <c r="X24" i="31" s="1"/>
  <c r="C23" i="32"/>
  <c r="AC23" i="32" s="1"/>
  <c r="C21" i="30"/>
  <c r="S21" i="30" s="1"/>
  <c r="C25" i="31"/>
  <c r="N25" i="31" s="1"/>
  <c r="P24" i="31"/>
  <c r="C21" i="23"/>
  <c r="X21" i="23" s="1"/>
  <c r="J50" i="24"/>
  <c r="C24" i="25"/>
  <c r="C24" i="29"/>
  <c r="C18" i="24"/>
  <c r="C18" i="25"/>
  <c r="O18" i="25" s="1"/>
  <c r="C17" i="26"/>
  <c r="R17" i="26" s="1"/>
  <c r="C19" i="26"/>
  <c r="C16" i="29"/>
  <c r="AA16" i="29" s="1"/>
  <c r="C19" i="30"/>
  <c r="K19" i="30" s="1"/>
  <c r="C17" i="31"/>
  <c r="AD17" i="31" s="1"/>
  <c r="L16" i="32"/>
  <c r="C19" i="32"/>
  <c r="G19" i="32" s="1"/>
  <c r="G17" i="28"/>
  <c r="C17" i="27"/>
  <c r="G17" i="27" s="1"/>
  <c r="AD19" i="23"/>
  <c r="G51" i="24"/>
  <c r="B23" i="18"/>
  <c r="C19" i="24"/>
  <c r="K19" i="24" s="1"/>
  <c r="C19" i="25"/>
  <c r="L19" i="25" s="1"/>
  <c r="C18" i="31"/>
  <c r="H20" i="31"/>
  <c r="B2" i="18"/>
  <c r="H27" i="24"/>
  <c r="C20" i="27"/>
  <c r="J20" i="27" s="1"/>
  <c r="C18" i="28"/>
  <c r="X18" i="28" s="1"/>
  <c r="H50" i="28"/>
  <c r="C20" i="30"/>
  <c r="L20" i="30" s="1"/>
  <c r="V20" i="31"/>
  <c r="B17" i="18"/>
  <c r="C20" i="23"/>
  <c r="O20" i="23" s="1"/>
  <c r="H61" i="24"/>
  <c r="C17" i="25"/>
  <c r="C16" i="28"/>
  <c r="J16" i="28" s="1"/>
  <c r="C17" i="29"/>
  <c r="G17" i="29" s="1"/>
  <c r="C20" i="29"/>
  <c r="G20" i="29" s="1"/>
  <c r="C16" i="30"/>
  <c r="V16" i="30" s="1"/>
  <c r="C18" i="30"/>
  <c r="L18" i="30" s="1"/>
  <c r="C20" i="32"/>
  <c r="L20" i="32" s="1"/>
  <c r="C16" i="25"/>
  <c r="K16" i="25" s="1"/>
  <c r="C17" i="23"/>
  <c r="C16" i="24"/>
  <c r="T16" i="24" s="1"/>
  <c r="C19" i="29"/>
  <c r="AD19" i="29" s="1"/>
  <c r="C17" i="30"/>
  <c r="C17" i="32"/>
  <c r="T17" i="32" s="1"/>
  <c r="C17" i="24"/>
  <c r="C16" i="26"/>
  <c r="Z16" i="26" s="1"/>
  <c r="C18" i="26"/>
  <c r="W18" i="26" s="1"/>
  <c r="C20" i="26"/>
  <c r="Y20" i="26" s="1"/>
  <c r="G24" i="29"/>
  <c r="C16" i="31"/>
  <c r="AC16" i="31" s="1"/>
  <c r="C18" i="32"/>
  <c r="C18" i="23"/>
  <c r="C20" i="24"/>
  <c r="L20" i="24" s="1"/>
  <c r="W18" i="25"/>
  <c r="C16" i="27"/>
  <c r="J16" i="27" s="1"/>
  <c r="G56" i="28"/>
  <c r="C16" i="23"/>
  <c r="O16" i="23" s="1"/>
  <c r="G36" i="23"/>
  <c r="C20" i="25"/>
  <c r="AC20" i="25" s="1"/>
  <c r="H39" i="27"/>
  <c r="C19" i="28"/>
  <c r="G21" i="28"/>
  <c r="H26" i="28"/>
  <c r="C19" i="31"/>
  <c r="W16" i="32"/>
  <c r="X17" i="32"/>
  <c r="W24" i="32"/>
  <c r="P32" i="32"/>
  <c r="AM34" i="32"/>
  <c r="O40" i="32"/>
  <c r="AM41" i="32"/>
  <c r="O53" i="32"/>
  <c r="O16" i="32"/>
  <c r="L17" i="32"/>
  <c r="L23" i="32"/>
  <c r="M25" i="32"/>
  <c r="N26" i="32"/>
  <c r="AK26" i="32"/>
  <c r="AM26" i="32" s="1"/>
  <c r="L28" i="32"/>
  <c r="S29" i="32"/>
  <c r="AL29" i="32"/>
  <c r="AM29" i="32" s="1"/>
  <c r="S32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AM50" i="32" s="1"/>
  <c r="K51" i="32"/>
  <c r="R59" i="32"/>
  <c r="S16" i="32"/>
  <c r="P17" i="32"/>
  <c r="AK17" i="32"/>
  <c r="AM17" i="32" s="1"/>
  <c r="AC19" i="32"/>
  <c r="N19" i="32"/>
  <c r="AD19" i="32"/>
  <c r="P21" i="32"/>
  <c r="AK21" i="32"/>
  <c r="AM21" i="32" s="1"/>
  <c r="T26" i="32"/>
  <c r="AD28" i="32"/>
  <c r="W29" i="32"/>
  <c r="S31" i="32"/>
  <c r="AL31" i="32"/>
  <c r="AM31" i="32" s="1"/>
  <c r="K32" i="32"/>
  <c r="V32" i="32"/>
  <c r="AM42" i="32"/>
  <c r="AM49" i="32"/>
  <c r="K16" i="32"/>
  <c r="T16" i="32"/>
  <c r="AM18" i="32"/>
  <c r="L29" i="32"/>
  <c r="S33" i="32"/>
  <c r="AC35" i="32"/>
  <c r="AC36" i="32"/>
  <c r="AM37" i="32"/>
  <c r="K40" i="32"/>
  <c r="AD48" i="32"/>
  <c r="T48" i="32"/>
  <c r="W52" i="32"/>
  <c r="AM40" i="31"/>
  <c r="P24" i="18"/>
  <c r="H18" i="31"/>
  <c r="R18" i="31"/>
  <c r="AD18" i="31"/>
  <c r="J20" i="31"/>
  <c r="X22" i="31"/>
  <c r="AL23" i="31"/>
  <c r="H24" i="31"/>
  <c r="AK24" i="31"/>
  <c r="AM24" i="31" s="1"/>
  <c r="J26" i="31"/>
  <c r="AK26" i="31"/>
  <c r="AM26" i="31" s="1"/>
  <c r="M27" i="31"/>
  <c r="AL27" i="31"/>
  <c r="AM27" i="31" s="1"/>
  <c r="AM32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W17" i="31"/>
  <c r="Y35" i="31"/>
  <c r="AM39" i="31"/>
  <c r="M43" i="31"/>
  <c r="U50" i="31"/>
  <c r="AD47" i="31"/>
  <c r="G17" i="31"/>
  <c r="J18" i="31"/>
  <c r="V18" i="31"/>
  <c r="AC20" i="31"/>
  <c r="N20" i="31"/>
  <c r="AD20" i="31"/>
  <c r="U27" i="31"/>
  <c r="AC31" i="31"/>
  <c r="N36" i="31"/>
  <c r="I39" i="31"/>
  <c r="AD40" i="31"/>
  <c r="AC42" i="31"/>
  <c r="Y50" i="31"/>
  <c r="O37" i="31"/>
  <c r="O17" i="31"/>
  <c r="N18" i="31"/>
  <c r="AK18" i="31"/>
  <c r="AM19" i="31"/>
  <c r="R20" i="31"/>
  <c r="AC28" i="31"/>
  <c r="AK28" i="31"/>
  <c r="AM28" i="31" s="1"/>
  <c r="AL31" i="31"/>
  <c r="AM31" i="31" s="1"/>
  <c r="AK34" i="31"/>
  <c r="AM34" i="31" s="1"/>
  <c r="Y39" i="31"/>
  <c r="AC46" i="31"/>
  <c r="AK47" i="31"/>
  <c r="AM47" i="31" s="1"/>
  <c r="AL50" i="31"/>
  <c r="S23" i="30"/>
  <c r="AD19" i="30"/>
  <c r="S19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AK16" i="30"/>
  <c r="AM16" i="30" s="1"/>
  <c r="AK20" i="30"/>
  <c r="AM20" i="30" s="1"/>
  <c r="AK22" i="30"/>
  <c r="AM22" i="30" s="1"/>
  <c r="G23" i="30"/>
  <c r="AK23" i="30"/>
  <c r="AM23" i="30" s="1"/>
  <c r="AK25" i="30"/>
  <c r="AM25" i="30" s="1"/>
  <c r="M26" i="30"/>
  <c r="AL26" i="30"/>
  <c r="L27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5" i="18" s="1"/>
  <c r="R5" i="18" s="1"/>
  <c r="AC26" i="30"/>
  <c r="V29" i="30"/>
  <c r="O11" i="18"/>
  <c r="AL17" i="30"/>
  <c r="AM17" i="30" s="1"/>
  <c r="AK18" i="30"/>
  <c r="AM18" i="30" s="1"/>
  <c r="G19" i="30"/>
  <c r="K23" i="30"/>
  <c r="U26" i="30"/>
  <c r="AM28" i="30"/>
  <c r="AM33" i="30"/>
  <c r="AM36" i="30"/>
  <c r="AL40" i="30"/>
  <c r="AM40" i="30" s="1"/>
  <c r="AM46" i="30"/>
  <c r="AL49" i="30"/>
  <c r="AM49" i="30" s="1"/>
  <c r="N18" i="29"/>
  <c r="AD18" i="29"/>
  <c r="S19" i="29"/>
  <c r="Z20" i="29"/>
  <c r="Y40" i="29"/>
  <c r="J54" i="29"/>
  <c r="N50" i="18"/>
  <c r="N71" i="1" s="1"/>
  <c r="AM17" i="29"/>
  <c r="R18" i="29"/>
  <c r="AK21" i="29"/>
  <c r="AM21" i="29" s="1"/>
  <c r="Y22" i="29"/>
  <c r="T23" i="29"/>
  <c r="K26" i="29"/>
  <c r="AL36" i="29"/>
  <c r="AM36" i="29" s="1"/>
  <c r="AL43" i="29"/>
  <c r="Y49" i="29"/>
  <c r="L61" i="29"/>
  <c r="R16" i="29"/>
  <c r="AD16" i="29"/>
  <c r="AL17" i="29"/>
  <c r="H18" i="29"/>
  <c r="V18" i="29"/>
  <c r="AK18" i="29"/>
  <c r="AM18" i="29" s="1"/>
  <c r="G19" i="29"/>
  <c r="J20" i="29"/>
  <c r="T20" i="29"/>
  <c r="M22" i="29"/>
  <c r="AC22" i="29"/>
  <c r="Y24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V16" i="29"/>
  <c r="J50" i="29"/>
  <c r="S18" i="29"/>
  <c r="Z16" i="29"/>
  <c r="R20" i="29"/>
  <c r="I22" i="29"/>
  <c r="AK25" i="29"/>
  <c r="AM25" i="29" s="1"/>
  <c r="AK31" i="29"/>
  <c r="AM31" i="29" s="1"/>
  <c r="W51" i="29"/>
  <c r="J16" i="29"/>
  <c r="T16" i="29"/>
  <c r="J18" i="29"/>
  <c r="Z18" i="29"/>
  <c r="AK23" i="29"/>
  <c r="AM23" i="29" s="1"/>
  <c r="AL28" i="29"/>
  <c r="AM28" i="29" s="1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48" i="18" s="1"/>
  <c r="R48" i="18" s="1"/>
  <c r="R69" i="1" s="1"/>
  <c r="O59" i="17"/>
  <c r="S46" i="18" s="1"/>
  <c r="R46" i="18" s="1"/>
  <c r="R67" i="1" s="1"/>
  <c r="O57" i="17"/>
  <c r="O55" i="17"/>
  <c r="O53" i="17"/>
  <c r="S16" i="18" s="1"/>
  <c r="R16" i="18" s="1"/>
  <c r="AC28" i="28"/>
  <c r="O28" i="28"/>
  <c r="Z28" i="28"/>
  <c r="P29" i="28"/>
  <c r="Z33" i="28"/>
  <c r="V34" i="28"/>
  <c r="N37" i="28"/>
  <c r="W38" i="28"/>
  <c r="N48" i="28"/>
  <c r="N16" i="28"/>
  <c r="AK18" i="28"/>
  <c r="AM18" i="28" s="1"/>
  <c r="N20" i="28"/>
  <c r="O21" i="28"/>
  <c r="H22" i="28"/>
  <c r="AD25" i="28"/>
  <c r="AD28" i="28"/>
  <c r="W29" i="28"/>
  <c r="Z30" i="28"/>
  <c r="U32" i="28"/>
  <c r="AD35" i="28"/>
  <c r="M46" i="28"/>
  <c r="X50" i="28"/>
  <c r="N51" i="28"/>
  <c r="AC16" i="28"/>
  <c r="O16" i="28"/>
  <c r="Z16" i="28"/>
  <c r="AD17" i="28"/>
  <c r="P17" i="28"/>
  <c r="AC20" i="28"/>
  <c r="O20" i="28"/>
  <c r="Z20" i="28"/>
  <c r="AD21" i="28"/>
  <c r="P21" i="28"/>
  <c r="P22" i="28"/>
  <c r="AL22" i="28"/>
  <c r="AM22" i="28" s="1"/>
  <c r="R24" i="28"/>
  <c r="W25" i="28"/>
  <c r="AL27" i="28"/>
  <c r="J28" i="28"/>
  <c r="V28" i="28"/>
  <c r="G29" i="28"/>
  <c r="X32" i="28"/>
  <c r="AL32" i="28"/>
  <c r="AM32" i="28" s="1"/>
  <c r="AL33" i="28"/>
  <c r="AM33" i="28" s="1"/>
  <c r="N34" i="28"/>
  <c r="AD34" i="28"/>
  <c r="G38" i="28"/>
  <c r="Q41" i="28"/>
  <c r="AL41" i="28"/>
  <c r="AM41" i="28" s="1"/>
  <c r="J42" i="28"/>
  <c r="AD43" i="28"/>
  <c r="O44" i="28"/>
  <c r="AC46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O17" i="28"/>
  <c r="H18" i="28"/>
  <c r="W20" i="28"/>
  <c r="AC24" i="28"/>
  <c r="O24" i="28"/>
  <c r="Z24" i="28"/>
  <c r="P25" i="28"/>
  <c r="P26" i="28"/>
  <c r="AM27" i="28"/>
  <c r="R28" i="28"/>
  <c r="AC36" i="28"/>
  <c r="Y36" i="28"/>
  <c r="V37" i="28"/>
  <c r="O39" i="28"/>
  <c r="N43" i="28"/>
  <c r="AL51" i="28"/>
  <c r="AM51" i="28" s="1"/>
  <c r="G54" i="28"/>
  <c r="G62" i="28"/>
  <c r="M42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N28" i="28"/>
  <c r="W28" i="28"/>
  <c r="O29" i="28"/>
  <c r="M32" i="28"/>
  <c r="I36" i="28"/>
  <c r="V43" i="28"/>
  <c r="AM47" i="28"/>
  <c r="P31" i="27"/>
  <c r="O22" i="27"/>
  <c r="AD18" i="27"/>
  <c r="N18" i="27"/>
  <c r="V18" i="27"/>
  <c r="Z18" i="27"/>
  <c r="J18" i="27"/>
  <c r="AL21" i="27"/>
  <c r="AK21" i="27"/>
  <c r="AM21" i="27" s="1"/>
  <c r="G42" i="27"/>
  <c r="G41" i="27"/>
  <c r="H27" i="27"/>
  <c r="H38" i="27"/>
  <c r="H19" i="27"/>
  <c r="W26" i="27"/>
  <c r="G19" i="27"/>
  <c r="P36" i="27"/>
  <c r="Z25" i="27"/>
  <c r="R16" i="27"/>
  <c r="W22" i="27"/>
  <c r="AK30" i="27"/>
  <c r="AM30" i="27" s="1"/>
  <c r="T40" i="27"/>
  <c r="L47" i="18"/>
  <c r="AK16" i="27"/>
  <c r="AL17" i="27"/>
  <c r="AM17" i="27" s="1"/>
  <c r="AD19" i="27"/>
  <c r="X24" i="27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O52" i="17"/>
  <c r="S12" i="18" s="1"/>
  <c r="R12" i="18" s="1"/>
  <c r="O51" i="17"/>
  <c r="S45" i="18" s="1"/>
  <c r="Z36" i="27"/>
  <c r="Y35" i="27"/>
  <c r="Y40" i="27"/>
  <c r="AK46" i="27"/>
  <c r="AM46" i="27" s="1"/>
  <c r="AL51" i="27"/>
  <c r="C72" i="1"/>
  <c r="D74" i="1"/>
  <c r="D70" i="1"/>
  <c r="D66" i="1"/>
  <c r="D62" i="1"/>
  <c r="V48" i="27"/>
  <c r="AK19" i="27"/>
  <c r="AM19" i="27" s="1"/>
  <c r="Z21" i="27"/>
  <c r="AD21" i="27"/>
  <c r="AL29" i="27"/>
  <c r="AM29" i="27" s="1"/>
  <c r="AK42" i="27"/>
  <c r="AM42" i="27" s="1"/>
  <c r="AL47" i="27"/>
  <c r="Y22" i="23"/>
  <c r="J23" i="23"/>
  <c r="E23" i="18"/>
  <c r="V16" i="23"/>
  <c r="AL34" i="23"/>
  <c r="AM34" i="23" s="1"/>
  <c r="AK45" i="23"/>
  <c r="AM45" i="23" s="1"/>
  <c r="N27" i="23"/>
  <c r="AK18" i="23"/>
  <c r="AL21" i="23"/>
  <c r="AM21" i="23" s="1"/>
  <c r="I22" i="23"/>
  <c r="Z23" i="23"/>
  <c r="AD24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U30" i="23"/>
  <c r="Q38" i="23"/>
  <c r="AL42" i="23"/>
  <c r="AM42" i="23" s="1"/>
  <c r="AM46" i="23"/>
  <c r="AM50" i="23"/>
  <c r="Q26" i="24"/>
  <c r="F50" i="18"/>
  <c r="N16" i="24"/>
  <c r="Z16" i="24"/>
  <c r="AL17" i="24"/>
  <c r="AM17" i="24" s="1"/>
  <c r="H18" i="24"/>
  <c r="AK18" i="24"/>
  <c r="G19" i="24"/>
  <c r="T20" i="24"/>
  <c r="W22" i="24"/>
  <c r="Q22" i="24"/>
  <c r="AK23" i="24"/>
  <c r="AM23" i="24" s="1"/>
  <c r="AK27" i="24"/>
  <c r="AM27" i="24" s="1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H16" i="24"/>
  <c r="R16" i="24"/>
  <c r="AD16" i="24"/>
  <c r="J18" i="24"/>
  <c r="AK20" i="24"/>
  <c r="AM20" i="24" s="1"/>
  <c r="U22" i="24"/>
  <c r="AL22" i="24"/>
  <c r="AM22" i="24" s="1"/>
  <c r="L23" i="24"/>
  <c r="AL36" i="24"/>
  <c r="AM36" i="24" s="1"/>
  <c r="N37" i="24"/>
  <c r="AK44" i="24"/>
  <c r="AM44" i="24" s="1"/>
  <c r="AK46" i="24"/>
  <c r="AM46" i="24" s="1"/>
  <c r="Y49" i="24"/>
  <c r="L16" i="24"/>
  <c r="V16" i="24"/>
  <c r="AM18" i="24"/>
  <c r="Y36" i="24"/>
  <c r="J16" i="24"/>
  <c r="AC18" i="24"/>
  <c r="N18" i="24"/>
  <c r="AD18" i="24"/>
  <c r="AD19" i="24"/>
  <c r="S19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C40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AK37" i="25"/>
  <c r="AM37" i="25" s="1"/>
  <c r="AL40" i="25"/>
  <c r="AM40" i="25" s="1"/>
  <c r="AK43" i="25"/>
  <c r="AM43" i="25" s="1"/>
  <c r="AK45" i="25"/>
  <c r="AM45" i="25" s="1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H55" i="17"/>
  <c r="H53" i="17"/>
  <c r="H51" i="17"/>
  <c r="J45" i="18" s="1"/>
  <c r="AL41" i="26"/>
  <c r="AK41" i="26"/>
  <c r="AM41" i="26" s="1"/>
  <c r="T19" i="26"/>
  <c r="H46" i="18"/>
  <c r="I67" i="1" s="1"/>
  <c r="T17" i="26"/>
  <c r="J17" i="26"/>
  <c r="AL19" i="26"/>
  <c r="AM19" i="26" s="1"/>
  <c r="AK19" i="26"/>
  <c r="P23" i="26"/>
  <c r="T27" i="26"/>
  <c r="AK29" i="26"/>
  <c r="AM29" i="26" s="1"/>
  <c r="S38" i="26"/>
  <c r="Z45" i="26"/>
  <c r="J54" i="26"/>
  <c r="AL49" i="26"/>
  <c r="AK49" i="26"/>
  <c r="I22" i="26"/>
  <c r="Q22" i="26"/>
  <c r="X23" i="26"/>
  <c r="AK32" i="26"/>
  <c r="AL32" i="26"/>
  <c r="AL35" i="26"/>
  <c r="AK35" i="26"/>
  <c r="Z41" i="26"/>
  <c r="M42" i="26"/>
  <c r="AM16" i="26"/>
  <c r="AM17" i="26"/>
  <c r="AA19" i="26"/>
  <c r="P19" i="26"/>
  <c r="AM23" i="26"/>
  <c r="AK33" i="26"/>
  <c r="AM33" i="26" s="1"/>
  <c r="AL36" i="26"/>
  <c r="AM36" i="26" s="1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O8" i="18"/>
  <c r="AB16" i="32"/>
  <c r="C69" i="6"/>
  <c r="T69" i="6" s="1"/>
  <c r="E8" i="18"/>
  <c r="N52" i="18"/>
  <c r="AD69" i="2"/>
  <c r="AB16" i="30"/>
  <c r="N42" i="18"/>
  <c r="G58" i="18"/>
  <c r="H79" i="1" s="1"/>
  <c r="G52" i="18"/>
  <c r="H73" i="1" s="1"/>
  <c r="G6" i="18"/>
  <c r="G44" i="18"/>
  <c r="G36" i="18"/>
  <c r="G28" i="18"/>
  <c r="O68" i="2"/>
  <c r="U69" i="2"/>
  <c r="C60" i="1"/>
  <c r="AB17" i="29"/>
  <c r="AA30" i="29"/>
  <c r="AA25" i="32"/>
  <c r="G8" i="18"/>
  <c r="F52" i="18"/>
  <c r="H5" i="18"/>
  <c r="H40" i="18"/>
  <c r="H32" i="18"/>
  <c r="H13" i="18"/>
  <c r="H22" i="18"/>
  <c r="O48" i="18"/>
  <c r="N34" i="18"/>
  <c r="G21" i="18"/>
  <c r="G55" i="18"/>
  <c r="H76" i="1" s="1"/>
  <c r="G49" i="18"/>
  <c r="G5" i="18"/>
  <c r="G40" i="18"/>
  <c r="G32" i="18"/>
  <c r="G13" i="18"/>
  <c r="G22" i="18"/>
  <c r="N26" i="18"/>
  <c r="J68" i="2"/>
  <c r="B56" i="18"/>
  <c r="AA26" i="28"/>
  <c r="N57" i="18"/>
  <c r="N78" i="1" s="1"/>
  <c r="AB17" i="30"/>
  <c r="AB31" i="30"/>
  <c r="AB43" i="30"/>
  <c r="G54" i="18"/>
  <c r="G46" i="18"/>
  <c r="H44" i="18"/>
  <c r="H36" i="18"/>
  <c r="H28" i="18"/>
  <c r="H21" i="18"/>
  <c r="G17" i="18"/>
  <c r="N18" i="18"/>
  <c r="N4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59" i="1"/>
  <c r="D73" i="1"/>
  <c r="D69" i="1"/>
  <c r="D65" i="1"/>
  <c r="D61" i="1"/>
  <c r="AB53" i="6"/>
  <c r="AB52" i="6"/>
  <c r="L17" i="18"/>
  <c r="L20" i="18"/>
  <c r="L29" i="18"/>
  <c r="L37" i="18"/>
  <c r="L45" i="18"/>
  <c r="L6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0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71" i="6"/>
  <c r="AB72" i="6"/>
  <c r="AB73" i="6"/>
  <c r="AB74" i="6"/>
  <c r="AB75" i="6"/>
  <c r="M6" i="18"/>
  <c r="M59" i="18"/>
  <c r="M80" i="1" s="1"/>
  <c r="M61" i="18"/>
  <c r="M82" i="1" s="1"/>
  <c r="M26" i="18"/>
  <c r="AA70" i="2"/>
  <c r="G70" i="2"/>
  <c r="R70" i="2"/>
  <c r="M70" i="2"/>
  <c r="L69" i="2"/>
  <c r="P66" i="2"/>
  <c r="Z70" i="2"/>
  <c r="U70" i="2"/>
  <c r="AB66" i="2"/>
  <c r="W66" i="2"/>
  <c r="C66" i="1"/>
  <c r="B8" i="18"/>
  <c r="D76" i="1"/>
  <c r="D72" i="1"/>
  <c r="D68" i="1"/>
  <c r="D64" i="1"/>
  <c r="D60" i="1"/>
  <c r="AA53" i="6"/>
  <c r="AA52" i="6"/>
  <c r="C66" i="23"/>
  <c r="F57" i="18"/>
  <c r="G78" i="1" s="1"/>
  <c r="F56" i="18"/>
  <c r="F14" i="18"/>
  <c r="F54" i="18"/>
  <c r="AA38" i="24"/>
  <c r="C70" i="28"/>
  <c r="AA70" i="28" s="1"/>
  <c r="C70" i="29"/>
  <c r="Q55" i="18"/>
  <c r="AB36" i="32"/>
  <c r="AA23" i="32"/>
  <c r="AA32" i="32"/>
  <c r="AA31" i="32"/>
  <c r="AB40" i="32"/>
  <c r="AA43" i="32"/>
  <c r="C70" i="32"/>
  <c r="T70" i="32" s="1"/>
  <c r="L52" i="18"/>
  <c r="M18" i="18"/>
  <c r="M34" i="18"/>
  <c r="M4" i="18"/>
  <c r="AB16" i="26"/>
  <c r="AB31" i="26"/>
  <c r="AB43" i="26"/>
  <c r="G9" i="18"/>
  <c r="G56" i="18"/>
  <c r="H77" i="1" s="1"/>
  <c r="G51" i="18"/>
  <c r="H72" i="1" s="1"/>
  <c r="H47" i="18"/>
  <c r="H18" i="18"/>
  <c r="H12" i="18"/>
  <c r="H42" i="18"/>
  <c r="H38" i="18"/>
  <c r="H34" i="18"/>
  <c r="H30" i="18"/>
  <c r="H26" i="18"/>
  <c r="H7" i="18"/>
  <c r="H4" i="18"/>
  <c r="O50" i="18"/>
  <c r="O16" i="18"/>
  <c r="O39" i="18"/>
  <c r="O31" i="18"/>
  <c r="O24" i="18"/>
  <c r="AB19" i="26"/>
  <c r="AB75" i="32"/>
  <c r="G60" i="18"/>
  <c r="H81" i="1" s="1"/>
  <c r="G53" i="18"/>
  <c r="H74" i="1" s="1"/>
  <c r="G50" i="18"/>
  <c r="H71" i="1" s="1"/>
  <c r="G18" i="18"/>
  <c r="G12" i="18"/>
  <c r="G42" i="18"/>
  <c r="G38" i="18"/>
  <c r="G34" i="18"/>
  <c r="G30" i="18"/>
  <c r="G26" i="18"/>
  <c r="G7" i="18"/>
  <c r="E14" i="18"/>
  <c r="C69" i="1"/>
  <c r="C65" i="1"/>
  <c r="C61" i="1"/>
  <c r="D75" i="1"/>
  <c r="D71" i="1"/>
  <c r="D67" i="1"/>
  <c r="D63" i="1"/>
  <c r="D59" i="1"/>
  <c r="C71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P31" i="18"/>
  <c r="B55" i="18"/>
  <c r="W69" i="6"/>
  <c r="AA34" i="24"/>
  <c r="AA44" i="24"/>
  <c r="P8" i="18"/>
  <c r="AA21" i="32"/>
  <c r="AB23" i="32"/>
  <c r="AA24" i="32"/>
  <c r="AA36" i="32"/>
  <c r="F61" i="18"/>
  <c r="G82" i="1" s="1"/>
  <c r="C67" i="32"/>
  <c r="W67" i="32" s="1"/>
  <c r="C67" i="25"/>
  <c r="C67" i="24"/>
  <c r="M67" i="24" s="1"/>
  <c r="V67" i="2"/>
  <c r="Z67" i="2"/>
  <c r="AD67" i="2"/>
  <c r="L67" i="2"/>
  <c r="P67" i="2"/>
  <c r="AA67" i="2"/>
  <c r="C67" i="31"/>
  <c r="R67" i="31" s="1"/>
  <c r="C67" i="30"/>
  <c r="X67" i="30" s="1"/>
  <c r="C67" i="6"/>
  <c r="B54" i="18"/>
  <c r="S67" i="2"/>
  <c r="W67" i="2"/>
  <c r="Q67" i="2"/>
  <c r="P2" i="18"/>
  <c r="P14" i="18"/>
  <c r="P9" i="18"/>
  <c r="P17" i="18"/>
  <c r="P22" i="18"/>
  <c r="P4" i="18"/>
  <c r="P21" i="18"/>
  <c r="P7" i="18"/>
  <c r="P13" i="18"/>
  <c r="P26" i="18"/>
  <c r="P28" i="18"/>
  <c r="P30" i="18"/>
  <c r="P32" i="18"/>
  <c r="P34" i="18"/>
  <c r="P36" i="18"/>
  <c r="P38" i="18"/>
  <c r="P40" i="18"/>
  <c r="P42" i="18"/>
  <c r="P44" i="18"/>
  <c r="P12" i="18"/>
  <c r="P5" i="18"/>
  <c r="P18" i="18"/>
  <c r="P50" i="18"/>
  <c r="P51" i="18"/>
  <c r="P3" i="18"/>
  <c r="P20" i="18"/>
  <c r="P25" i="18"/>
  <c r="P29" i="18"/>
  <c r="P33" i="18"/>
  <c r="P37" i="18"/>
  <c r="P41" i="18"/>
  <c r="P45" i="18"/>
  <c r="P15" i="18"/>
  <c r="P19" i="18"/>
  <c r="P6" i="18"/>
  <c r="P52" i="18"/>
  <c r="P53" i="18"/>
  <c r="P47" i="18"/>
  <c r="P54" i="18"/>
  <c r="P23" i="18"/>
  <c r="P10" i="18"/>
  <c r="P27" i="18"/>
  <c r="P35" i="18"/>
  <c r="P43" i="18"/>
  <c r="P49" i="18"/>
  <c r="P56" i="18"/>
  <c r="P46" i="18"/>
  <c r="P55" i="18"/>
  <c r="AB19" i="31"/>
  <c r="AA22" i="31"/>
  <c r="C68" i="32"/>
  <c r="S68" i="32" s="1"/>
  <c r="C68" i="25"/>
  <c r="P68" i="25" s="1"/>
  <c r="C68" i="24"/>
  <c r="V68" i="2"/>
  <c r="Z68" i="2"/>
  <c r="M68" i="2"/>
  <c r="Q68" i="2"/>
  <c r="W68" i="2"/>
  <c r="C68" i="31"/>
  <c r="AB68" i="31" s="1"/>
  <c r="C68" i="30"/>
  <c r="N68" i="30" s="1"/>
  <c r="S68" i="2"/>
  <c r="AB68" i="2"/>
  <c r="X68" i="2"/>
  <c r="T67" i="2"/>
  <c r="H68" i="2"/>
  <c r="I67" i="2"/>
  <c r="R68" i="2"/>
  <c r="AD68" i="2"/>
  <c r="Y67" i="2"/>
  <c r="AA41" i="24"/>
  <c r="F23" i="18"/>
  <c r="F2" i="18"/>
  <c r="F22" i="18"/>
  <c r="F3" i="18"/>
  <c r="F4" i="18"/>
  <c r="F10" i="18"/>
  <c r="F21" i="18"/>
  <c r="F20" i="18"/>
  <c r="F7" i="18"/>
  <c r="F24" i="18"/>
  <c r="F13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12" i="18"/>
  <c r="F16" i="18"/>
  <c r="F5" i="18"/>
  <c r="F15" i="18"/>
  <c r="F18" i="18"/>
  <c r="F19" i="18"/>
  <c r="F11" i="18"/>
  <c r="F47" i="18"/>
  <c r="AB44" i="24"/>
  <c r="F46" i="18"/>
  <c r="F8" i="18"/>
  <c r="F58" i="18"/>
  <c r="G79" i="1" s="1"/>
  <c r="F60" i="18"/>
  <c r="G81" i="1" s="1"/>
  <c r="AA30" i="24"/>
  <c r="AB23" i="24"/>
  <c r="F17" i="18"/>
  <c r="F6" i="18"/>
  <c r="AA19" i="24"/>
  <c r="F55" i="18"/>
  <c r="F53" i="18"/>
  <c r="F51" i="18"/>
  <c r="G72" i="1" s="1"/>
  <c r="F49" i="18"/>
  <c r="G70" i="1" s="1"/>
  <c r="P16" i="18"/>
  <c r="P11" i="18"/>
  <c r="G67" i="2"/>
  <c r="K67" i="2"/>
  <c r="AC67" i="2"/>
  <c r="U67" i="2"/>
  <c r="Z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C67" i="23"/>
  <c r="C68" i="23"/>
  <c r="H68" i="23" s="1"/>
  <c r="C69" i="23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17" i="18"/>
  <c r="Q23" i="18"/>
  <c r="Q2" i="18"/>
  <c r="Q11" i="18"/>
  <c r="Q3" i="18"/>
  <c r="Q10" i="18"/>
  <c r="Q20" i="18"/>
  <c r="Q24" i="18"/>
  <c r="Q25" i="18"/>
  <c r="Q27" i="18"/>
  <c r="Q29" i="18"/>
  <c r="Q31" i="18"/>
  <c r="Q33" i="18"/>
  <c r="Q35" i="18"/>
  <c r="Q37" i="18"/>
  <c r="Q39" i="18"/>
  <c r="Q41" i="18"/>
  <c r="Q43" i="18"/>
  <c r="Q45" i="18"/>
  <c r="Q16" i="18"/>
  <c r="Q15" i="18"/>
  <c r="Q19" i="18"/>
  <c r="Q46" i="18"/>
  <c r="Q48" i="18"/>
  <c r="Q50" i="18"/>
  <c r="Q52" i="18"/>
  <c r="Q54" i="18"/>
  <c r="Q56" i="18"/>
  <c r="Q59" i="18"/>
  <c r="Q80" i="1" s="1"/>
  <c r="Q14" i="18"/>
  <c r="Q4" i="18"/>
  <c r="Q7" i="18"/>
  <c r="Q26" i="18"/>
  <c r="Q30" i="18"/>
  <c r="Q34" i="18"/>
  <c r="Q38" i="18"/>
  <c r="Q42" i="18"/>
  <c r="Q12" i="18"/>
  <c r="Q49" i="18"/>
  <c r="Q61" i="18"/>
  <c r="Q82" i="1" s="1"/>
  <c r="Q18" i="18"/>
  <c r="Q51" i="18"/>
  <c r="Q57" i="18"/>
  <c r="Q78" i="1" s="1"/>
  <c r="Q9" i="18"/>
  <c r="Q22" i="18"/>
  <c r="Q13" i="18"/>
  <c r="Q32" i="18"/>
  <c r="Q40" i="18"/>
  <c r="Q5" i="18"/>
  <c r="Q6" i="18"/>
  <c r="AB71" i="32"/>
  <c r="AA51" i="32"/>
  <c r="AB48" i="32"/>
  <c r="AA40" i="32"/>
  <c r="AB34" i="32"/>
  <c r="AA19" i="32"/>
  <c r="AA16" i="32"/>
  <c r="Q47" i="18"/>
  <c r="AB29" i="32"/>
  <c r="AB24" i="32"/>
  <c r="AB21" i="32"/>
  <c r="Q21" i="18"/>
  <c r="Q28" i="18"/>
  <c r="Q36" i="18"/>
  <c r="Q44" i="18"/>
  <c r="Q53" i="18"/>
  <c r="AB17" i="32"/>
  <c r="AB28" i="32"/>
  <c r="AB32" i="32"/>
  <c r="AB33" i="32"/>
  <c r="F9" i="18"/>
  <c r="F59" i="18"/>
  <c r="G80" i="1" s="1"/>
  <c r="F48" i="18"/>
  <c r="P48" i="18"/>
  <c r="P39" i="18"/>
  <c r="AB16" i="23"/>
  <c r="AB17" i="24"/>
  <c r="AB21" i="24"/>
  <c r="AA23" i="24"/>
  <c r="AA52" i="24"/>
  <c r="AB38" i="25"/>
  <c r="G14" i="18"/>
  <c r="G23" i="18"/>
  <c r="H17" i="18"/>
  <c r="H2" i="18"/>
  <c r="H23" i="18"/>
  <c r="H14" i="18"/>
  <c r="H11" i="18"/>
  <c r="AA18" i="26"/>
  <c r="AA27" i="26"/>
  <c r="AB27" i="26"/>
  <c r="AB35" i="26"/>
  <c r="AB46" i="27"/>
  <c r="L2" i="18"/>
  <c r="L14" i="18"/>
  <c r="L9" i="18"/>
  <c r="L23" i="18"/>
  <c r="L22" i="18"/>
  <c r="L4" i="18"/>
  <c r="L21" i="18"/>
  <c r="L7" i="18"/>
  <c r="L13" i="18"/>
  <c r="L26" i="18"/>
  <c r="L28" i="18"/>
  <c r="L30" i="18"/>
  <c r="L32" i="18"/>
  <c r="L34" i="18"/>
  <c r="L36" i="18"/>
  <c r="L38" i="18"/>
  <c r="L40" i="18"/>
  <c r="L42" i="18"/>
  <c r="L44" i="18"/>
  <c r="L12" i="18"/>
  <c r="L5" i="18"/>
  <c r="L18" i="18"/>
  <c r="L48" i="18"/>
  <c r="L49" i="18"/>
  <c r="L56" i="18"/>
  <c r="L11" i="18"/>
  <c r="L10" i="18"/>
  <c r="L24" i="18"/>
  <c r="L27" i="18"/>
  <c r="L31" i="18"/>
  <c r="L35" i="18"/>
  <c r="L39" i="18"/>
  <c r="L43" i="18"/>
  <c r="L16" i="18"/>
  <c r="L50" i="18"/>
  <c r="L51" i="18"/>
  <c r="L72" i="1" s="1"/>
  <c r="AA49" i="28"/>
  <c r="M17" i="18"/>
  <c r="M23" i="18"/>
  <c r="M14" i="18"/>
  <c r="M11" i="18"/>
  <c r="M3" i="18"/>
  <c r="M10" i="18"/>
  <c r="M20" i="18"/>
  <c r="M24" i="18"/>
  <c r="M25" i="18"/>
  <c r="M27" i="18"/>
  <c r="M29" i="18"/>
  <c r="M31" i="18"/>
  <c r="M33" i="18"/>
  <c r="M35" i="18"/>
  <c r="M37" i="18"/>
  <c r="M39" i="18"/>
  <c r="M41" i="18"/>
  <c r="M43" i="18"/>
  <c r="M45" i="18"/>
  <c r="M16" i="18"/>
  <c r="M15" i="18"/>
  <c r="M19" i="18"/>
  <c r="M46" i="18"/>
  <c r="M48" i="18"/>
  <c r="M50" i="18"/>
  <c r="M52" i="18"/>
  <c r="M54" i="18"/>
  <c r="M56" i="18"/>
  <c r="M2" i="18"/>
  <c r="M22" i="18"/>
  <c r="M21" i="18"/>
  <c r="M13" i="18"/>
  <c r="M28" i="18"/>
  <c r="M32" i="18"/>
  <c r="M36" i="18"/>
  <c r="M40" i="18"/>
  <c r="M44" i="18"/>
  <c r="M5" i="18"/>
  <c r="M47" i="18"/>
  <c r="M55" i="18"/>
  <c r="M57" i="18"/>
  <c r="M78" i="1" s="1"/>
  <c r="M9" i="18"/>
  <c r="M49" i="18"/>
  <c r="AA22" i="28"/>
  <c r="AB27" i="28"/>
  <c r="AA18" i="29"/>
  <c r="N17" i="18"/>
  <c r="N23" i="18"/>
  <c r="N14" i="18"/>
  <c r="N11" i="18"/>
  <c r="N3" i="18"/>
  <c r="N10" i="18"/>
  <c r="N20" i="18"/>
  <c r="N24" i="18"/>
  <c r="N25" i="18"/>
  <c r="N27" i="18"/>
  <c r="N29" i="18"/>
  <c r="N31" i="18"/>
  <c r="N33" i="18"/>
  <c r="N35" i="18"/>
  <c r="N37" i="18"/>
  <c r="N39" i="18"/>
  <c r="N41" i="18"/>
  <c r="N43" i="18"/>
  <c r="N45" i="18"/>
  <c r="N16" i="18"/>
  <c r="N15" i="18"/>
  <c r="N6" i="18"/>
  <c r="N46" i="18"/>
  <c r="N67" i="1" s="1"/>
  <c r="N53" i="18"/>
  <c r="N54" i="18"/>
  <c r="N75" i="1" s="1"/>
  <c r="N2" i="18"/>
  <c r="N22" i="18"/>
  <c r="N21" i="18"/>
  <c r="N13" i="18"/>
  <c r="N28" i="18"/>
  <c r="N32" i="18"/>
  <c r="N36" i="18"/>
  <c r="N40" i="18"/>
  <c r="N44" i="18"/>
  <c r="N5" i="18"/>
  <c r="N47" i="18"/>
  <c r="N48" i="18"/>
  <c r="N55" i="18"/>
  <c r="N56" i="18"/>
  <c r="AB21" i="29"/>
  <c r="AA23" i="29"/>
  <c r="AB23" i="29"/>
  <c r="C66" i="30"/>
  <c r="O66" i="30" s="1"/>
  <c r="C70" i="30"/>
  <c r="M70" i="30" s="1"/>
  <c r="AA18" i="31"/>
  <c r="C66" i="31"/>
  <c r="C70" i="31"/>
  <c r="V70" i="31" s="1"/>
  <c r="AB18" i="32"/>
  <c r="C66" i="32"/>
  <c r="T66" i="32" s="1"/>
  <c r="H9" i="18"/>
  <c r="E56" i="18"/>
  <c r="F77" i="1" s="1"/>
  <c r="E55" i="18"/>
  <c r="E54" i="18"/>
  <c r="E53" i="18"/>
  <c r="E52" i="18"/>
  <c r="E51" i="18"/>
  <c r="E50" i="18"/>
  <c r="H48" i="18"/>
  <c r="G47" i="18"/>
  <c r="H19" i="18"/>
  <c r="H15" i="18"/>
  <c r="H16" i="18"/>
  <c r="H45" i="18"/>
  <c r="H43" i="18"/>
  <c r="H41" i="18"/>
  <c r="H39" i="18"/>
  <c r="H37" i="18"/>
  <c r="H35" i="18"/>
  <c r="H33" i="18"/>
  <c r="H31" i="18"/>
  <c r="H29" i="18"/>
  <c r="H27" i="18"/>
  <c r="H25" i="18"/>
  <c r="H24" i="18"/>
  <c r="H20" i="18"/>
  <c r="H10" i="18"/>
  <c r="H3" i="18"/>
  <c r="G11" i="18"/>
  <c r="N9" i="18"/>
  <c r="L55" i="18"/>
  <c r="M53" i="18"/>
  <c r="N51" i="18"/>
  <c r="N72" i="1" s="1"/>
  <c r="L46" i="18"/>
  <c r="L67" i="1" s="1"/>
  <c r="N19" i="18"/>
  <c r="L15" i="18"/>
  <c r="N12" i="18"/>
  <c r="L41" i="18"/>
  <c r="N38" i="18"/>
  <c r="L33" i="18"/>
  <c r="N30" i="18"/>
  <c r="L25" i="18"/>
  <c r="N7" i="18"/>
  <c r="L3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E2" i="18"/>
  <c r="E22" i="18"/>
  <c r="E3" i="18"/>
  <c r="E4" i="18"/>
  <c r="E10" i="18"/>
  <c r="E21" i="18"/>
  <c r="E20" i="18"/>
  <c r="E7" i="18"/>
  <c r="E24" i="18"/>
  <c r="E13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12" i="18"/>
  <c r="E16" i="18"/>
  <c r="E5" i="18"/>
  <c r="E15" i="18"/>
  <c r="E18" i="18"/>
  <c r="E19" i="18"/>
  <c r="E6" i="18"/>
  <c r="E46" i="18"/>
  <c r="E47" i="18"/>
  <c r="E48" i="18"/>
  <c r="E49" i="18"/>
  <c r="E17" i="18"/>
  <c r="E11" i="18"/>
  <c r="AA16" i="24"/>
  <c r="AA20" i="24"/>
  <c r="C66" i="24"/>
  <c r="J66" i="24" s="1"/>
  <c r="C70" i="24"/>
  <c r="V70" i="24" s="1"/>
  <c r="AB19" i="25"/>
  <c r="AB23" i="25"/>
  <c r="AB17" i="26"/>
  <c r="AA43" i="26"/>
  <c r="H8" i="18"/>
  <c r="L8" i="18"/>
  <c r="AB19" i="28"/>
  <c r="AB23" i="28"/>
  <c r="M8" i="18"/>
  <c r="AB16" i="29"/>
  <c r="AA19" i="29"/>
  <c r="AA26" i="29"/>
  <c r="AA34" i="29"/>
  <c r="O2" i="18"/>
  <c r="O14" i="18"/>
  <c r="O17" i="18"/>
  <c r="O22" i="18"/>
  <c r="O4" i="18"/>
  <c r="O21" i="18"/>
  <c r="O7" i="18"/>
  <c r="O13" i="18"/>
  <c r="O26" i="18"/>
  <c r="O28" i="18"/>
  <c r="O30" i="18"/>
  <c r="O32" i="18"/>
  <c r="O34" i="18"/>
  <c r="O36" i="18"/>
  <c r="O38" i="18"/>
  <c r="O40" i="18"/>
  <c r="O42" i="18"/>
  <c r="O44" i="18"/>
  <c r="O12" i="18"/>
  <c r="O5" i="18"/>
  <c r="O18" i="18"/>
  <c r="O6" i="18"/>
  <c r="O47" i="18"/>
  <c r="O49" i="18"/>
  <c r="O51" i="18"/>
  <c r="O53" i="18"/>
  <c r="O55" i="18"/>
  <c r="O3" i="18"/>
  <c r="O20" i="18"/>
  <c r="O25" i="18"/>
  <c r="O29" i="18"/>
  <c r="O33" i="18"/>
  <c r="O37" i="18"/>
  <c r="O41" i="18"/>
  <c r="O45" i="18"/>
  <c r="O15" i="18"/>
  <c r="O19" i="18"/>
  <c r="O52" i="18"/>
  <c r="O46" i="18"/>
  <c r="O54" i="18"/>
  <c r="AA19" i="30"/>
  <c r="AA27" i="30"/>
  <c r="AB27" i="30"/>
  <c r="AB35" i="30"/>
  <c r="AB55" i="30"/>
  <c r="AA17" i="32"/>
  <c r="AB22" i="32"/>
  <c r="Q8" i="18"/>
  <c r="E9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6" i="18"/>
  <c r="G19" i="18"/>
  <c r="G15" i="18"/>
  <c r="G16" i="18"/>
  <c r="G45" i="18"/>
  <c r="G43" i="18"/>
  <c r="G41" i="18"/>
  <c r="G39" i="18"/>
  <c r="G37" i="18"/>
  <c r="G35" i="18"/>
  <c r="G33" i="18"/>
  <c r="G31" i="18"/>
  <c r="G29" i="18"/>
  <c r="G27" i="18"/>
  <c r="G25" i="18"/>
  <c r="G24" i="18"/>
  <c r="G20" i="18"/>
  <c r="G10" i="18"/>
  <c r="G3" i="18"/>
  <c r="G2" i="18"/>
  <c r="O9" i="18"/>
  <c r="O56" i="18"/>
  <c r="L53" i="18"/>
  <c r="M51" i="18"/>
  <c r="N49" i="18"/>
  <c r="L19" i="18"/>
  <c r="M12" i="18"/>
  <c r="O43" i="18"/>
  <c r="M38" i="18"/>
  <c r="O35" i="18"/>
  <c r="M30" i="18"/>
  <c r="O27" i="18"/>
  <c r="M7" i="18"/>
  <c r="O10" i="18"/>
  <c r="O23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8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P61" i="17"/>
  <c r="V48" i="18" s="1"/>
  <c r="U48" i="18" s="1"/>
  <c r="T69" i="1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Z47" i="32"/>
  <c r="G16" i="32"/>
  <c r="H17" i="32"/>
  <c r="M18" i="32"/>
  <c r="U18" i="32"/>
  <c r="AC18" i="32"/>
  <c r="M22" i="32"/>
  <c r="U22" i="32"/>
  <c r="AC22" i="32"/>
  <c r="Z23" i="32"/>
  <c r="I26" i="32"/>
  <c r="Y26" i="32"/>
  <c r="G28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U21" i="32"/>
  <c r="J22" i="32"/>
  <c r="R22" i="32"/>
  <c r="Z22" i="32"/>
  <c r="O23" i="32"/>
  <c r="P24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K35" i="32"/>
  <c r="V35" i="32"/>
  <c r="AL35" i="32"/>
  <c r="AM35" i="32" s="1"/>
  <c r="AK36" i="32"/>
  <c r="AM36" i="32" s="1"/>
  <c r="P37" i="32"/>
  <c r="U37" i="32"/>
  <c r="AC37" i="32"/>
  <c r="W39" i="32"/>
  <c r="G40" i="32"/>
  <c r="AB41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AK19" i="32"/>
  <c r="AM19" i="32" s="1"/>
  <c r="AL20" i="32"/>
  <c r="AM20" i="32" s="1"/>
  <c r="J21" i="32"/>
  <c r="N21" i="32"/>
  <c r="V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6" i="32"/>
  <c r="Q26" i="32"/>
  <c r="V26" i="32"/>
  <c r="AB26" i="32"/>
  <c r="H27" i="32"/>
  <c r="J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G30" i="32"/>
  <c r="J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Y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I41" i="32"/>
  <c r="T41" i="32"/>
  <c r="AC41" i="32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J23" i="32"/>
  <c r="R23" i="32"/>
  <c r="G24" i="32"/>
  <c r="H25" i="32"/>
  <c r="R28" i="32"/>
  <c r="G29" i="32"/>
  <c r="Q29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N22" i="32"/>
  <c r="V22" i="32"/>
  <c r="AD22" i="32"/>
  <c r="G23" i="32"/>
  <c r="W23" i="32"/>
  <c r="H24" i="32"/>
  <c r="X24" i="32"/>
  <c r="AD25" i="32"/>
  <c r="Z25" i="32"/>
  <c r="V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W31" i="32"/>
  <c r="R32" i="32"/>
  <c r="W32" i="32"/>
  <c r="Q33" i="32"/>
  <c r="W33" i="32"/>
  <c r="Q35" i="32"/>
  <c r="AA35" i="32"/>
  <c r="P36" i="32"/>
  <c r="K37" i="32"/>
  <c r="Q41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5" i="32"/>
  <c r="L56" i="32"/>
  <c r="L55" i="32"/>
  <c r="L54" i="32"/>
  <c r="L53" i="32"/>
  <c r="L52" i="32"/>
  <c r="K47" i="32"/>
  <c r="L44" i="32"/>
  <c r="K39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S39" i="32"/>
  <c r="T72" i="32"/>
  <c r="S56" i="32"/>
  <c r="S55" i="32"/>
  <c r="S54" i="32"/>
  <c r="S53" i="32"/>
  <c r="S52" i="32"/>
  <c r="S44" i="32"/>
  <c r="AB65" i="32"/>
  <c r="AB74" i="32"/>
  <c r="AB72" i="32"/>
  <c r="AB70" i="32"/>
  <c r="AB55" i="32"/>
  <c r="AB54" i="32"/>
  <c r="AB53" i="32"/>
  <c r="AB52" i="32"/>
  <c r="AA47" i="32"/>
  <c r="AB44" i="32"/>
  <c r="AA39" i="32"/>
  <c r="AA55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I19" i="32"/>
  <c r="M19" i="32"/>
  <c r="Q19" i="32"/>
  <c r="G21" i="32"/>
  <c r="K21" i="32"/>
  <c r="O21" i="32"/>
  <c r="S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L25" i="32"/>
  <c r="Q25" i="32"/>
  <c r="W25" i="32"/>
  <c r="AB25" i="32"/>
  <c r="H26" i="32"/>
  <c r="M26" i="32"/>
  <c r="R26" i="32"/>
  <c r="X26" i="32"/>
  <c r="AC26" i="32"/>
  <c r="Q27" i="32"/>
  <c r="V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O34" i="32"/>
  <c r="K34" i="32"/>
  <c r="G34" i="32"/>
  <c r="P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M43" i="32" s="1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W68" i="32"/>
  <c r="R68" i="32"/>
  <c r="M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51" i="31"/>
  <c r="T47" i="31"/>
  <c r="T58" i="31"/>
  <c r="T57" i="31"/>
  <c r="T56" i="31"/>
  <c r="S51" i="31"/>
  <c r="S47" i="31"/>
  <c r="S54" i="31"/>
  <c r="S52" i="31"/>
  <c r="S42" i="31"/>
  <c r="S48" i="31"/>
  <c r="T40" i="31"/>
  <c r="T36" i="31"/>
  <c r="T32" i="31"/>
  <c r="T72" i="31"/>
  <c r="S53" i="31"/>
  <c r="T45" i="31"/>
  <c r="U19" i="31"/>
  <c r="L28" i="31"/>
  <c r="T28" i="31"/>
  <c r="K29" i="31"/>
  <c r="AA29" i="31"/>
  <c r="T30" i="31"/>
  <c r="AA33" i="31"/>
  <c r="K37" i="31"/>
  <c r="T38" i="31"/>
  <c r="H75" i="31"/>
  <c r="H73" i="31"/>
  <c r="H71" i="31"/>
  <c r="H67" i="31"/>
  <c r="H66" i="31"/>
  <c r="H65" i="31"/>
  <c r="H62" i="31"/>
  <c r="H61" i="31"/>
  <c r="H60" i="31"/>
  <c r="H59" i="31"/>
  <c r="H74" i="31"/>
  <c r="H72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6" i="31"/>
  <c r="H32" i="31"/>
  <c r="H49" i="31"/>
  <c r="J74" i="31"/>
  <c r="J73" i="31"/>
  <c r="J72" i="31"/>
  <c r="J71" i="31"/>
  <c r="J68" i="31"/>
  <c r="J67" i="31"/>
  <c r="J65" i="31"/>
  <c r="J61" i="31"/>
  <c r="J59" i="31"/>
  <c r="J49" i="31"/>
  <c r="J66" i="31"/>
  <c r="J60" i="31"/>
  <c r="J58" i="31"/>
  <c r="J47" i="31"/>
  <c r="J62" i="31"/>
  <c r="J55" i="31"/>
  <c r="J42" i="31"/>
  <c r="J38" i="31"/>
  <c r="J30" i="31"/>
  <c r="J56" i="31"/>
  <c r="R74" i="31"/>
  <c r="R73" i="31"/>
  <c r="R72" i="31"/>
  <c r="R71" i="31"/>
  <c r="R69" i="31"/>
  <c r="R65" i="31"/>
  <c r="R63" i="31"/>
  <c r="R66" i="31"/>
  <c r="R62" i="31"/>
  <c r="R60" i="31"/>
  <c r="R49" i="31"/>
  <c r="R55" i="31"/>
  <c r="R59" i="31"/>
  <c r="R56" i="31"/>
  <c r="R51" i="31"/>
  <c r="R42" i="31"/>
  <c r="R38" i="31"/>
  <c r="R30" i="31"/>
  <c r="R61" i="31"/>
  <c r="R57" i="31"/>
  <c r="R47" i="31"/>
  <c r="Z74" i="31"/>
  <c r="Z73" i="31"/>
  <c r="Z72" i="31"/>
  <c r="Z71" i="31"/>
  <c r="Z69" i="31"/>
  <c r="Z66" i="31"/>
  <c r="Z61" i="31"/>
  <c r="Z59" i="31"/>
  <c r="Z49" i="31"/>
  <c r="Z62" i="31"/>
  <c r="Z56" i="31"/>
  <c r="Z47" i="31"/>
  <c r="Z65" i="31"/>
  <c r="Z57" i="31"/>
  <c r="Z42" i="31"/>
  <c r="Z38" i="31"/>
  <c r="Z30" i="31"/>
  <c r="Z58" i="31"/>
  <c r="H17" i="31"/>
  <c r="L17" i="31"/>
  <c r="P17" i="31"/>
  <c r="T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AK21" i="31"/>
  <c r="AM21" i="31" s="1"/>
  <c r="I22" i="31"/>
  <c r="M22" i="31"/>
  <c r="Q22" i="31"/>
  <c r="U22" i="31"/>
  <c r="Y22" i="31"/>
  <c r="AC22" i="31"/>
  <c r="J24" i="31"/>
  <c r="Z24" i="31"/>
  <c r="U25" i="31"/>
  <c r="AA26" i="31"/>
  <c r="L26" i="31"/>
  <c r="T26" i="31"/>
  <c r="AB26" i="31"/>
  <c r="G27" i="31"/>
  <c r="O27" i="31"/>
  <c r="W27" i="31"/>
  <c r="N28" i="31"/>
  <c r="V28" i="31"/>
  <c r="AD29" i="31"/>
  <c r="O29" i="31"/>
  <c r="AL29" i="31"/>
  <c r="AK29" i="31"/>
  <c r="H30" i="31"/>
  <c r="X30" i="31"/>
  <c r="M31" i="31"/>
  <c r="AC32" i="31"/>
  <c r="R32" i="31"/>
  <c r="AD33" i="31"/>
  <c r="O33" i="31"/>
  <c r="AL33" i="31"/>
  <c r="AK33" i="31"/>
  <c r="M35" i="31"/>
  <c r="AC36" i="31"/>
  <c r="R36" i="31"/>
  <c r="AD37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8" i="31"/>
  <c r="L62" i="31"/>
  <c r="L61" i="31"/>
  <c r="L60" i="31"/>
  <c r="L59" i="31"/>
  <c r="L66" i="31"/>
  <c r="L65" i="31"/>
  <c r="L71" i="31"/>
  <c r="L51" i="31"/>
  <c r="L47" i="31"/>
  <c r="L73" i="31"/>
  <c r="L58" i="31"/>
  <c r="L57" i="31"/>
  <c r="L56" i="31"/>
  <c r="K51" i="31"/>
  <c r="K47" i="31"/>
  <c r="K53" i="31"/>
  <c r="K42" i="31"/>
  <c r="L75" i="31"/>
  <c r="L49" i="31"/>
  <c r="L40" i="31"/>
  <c r="L36" i="31"/>
  <c r="L32" i="31"/>
  <c r="K54" i="31"/>
  <c r="K52" i="31"/>
  <c r="L45" i="31"/>
  <c r="AA17" i="31"/>
  <c r="L18" i="31"/>
  <c r="T18" i="31"/>
  <c r="M19" i="31"/>
  <c r="Q19" i="31"/>
  <c r="AC19" i="31"/>
  <c r="AB22" i="31"/>
  <c r="AD25" i="31"/>
  <c r="Z25" i="31"/>
  <c r="K33" i="31"/>
  <c r="AA37" i="31"/>
  <c r="AA44" i="31"/>
  <c r="P74" i="31"/>
  <c r="P72" i="31"/>
  <c r="P68" i="31"/>
  <c r="P66" i="31"/>
  <c r="P65" i="31"/>
  <c r="P62" i="31"/>
  <c r="P61" i="31"/>
  <c r="P60" i="31"/>
  <c r="P59" i="31"/>
  <c r="P75" i="31"/>
  <c r="P73" i="31"/>
  <c r="P71" i="31"/>
  <c r="P58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6" i="31"/>
  <c r="P32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58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32" i="31"/>
  <c r="X49" i="31"/>
  <c r="I17" i="31"/>
  <c r="M17" i="31"/>
  <c r="Q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J22" i="31"/>
  <c r="N22" i="31"/>
  <c r="R22" i="31"/>
  <c r="V22" i="31"/>
  <c r="Z22" i="31"/>
  <c r="AD22" i="31"/>
  <c r="G23" i="31"/>
  <c r="U23" i="31"/>
  <c r="N26" i="31"/>
  <c r="V26" i="31"/>
  <c r="AD26" i="31"/>
  <c r="I27" i="31"/>
  <c r="Q27" i="31"/>
  <c r="Y27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1" i="31"/>
  <c r="AB60" i="31"/>
  <c r="AB59" i="31"/>
  <c r="AB58" i="31"/>
  <c r="AB66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32" i="31"/>
  <c r="AB28" i="31"/>
  <c r="AB54" i="31"/>
  <c r="AA52" i="31"/>
  <c r="AB45" i="31"/>
  <c r="K17" i="31"/>
  <c r="AB18" i="31"/>
  <c r="I19" i="31"/>
  <c r="Y19" i="31"/>
  <c r="L22" i="31"/>
  <c r="T22" i="31"/>
  <c r="P23" i="31"/>
  <c r="H23" i="31"/>
  <c r="AD23" i="31"/>
  <c r="Z23" i="31"/>
  <c r="V23" i="31"/>
  <c r="N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71" i="31"/>
  <c r="N66" i="31"/>
  <c r="N65" i="31"/>
  <c r="N61" i="31"/>
  <c r="N59" i="31"/>
  <c r="M63" i="31"/>
  <c r="N58" i="31"/>
  <c r="N57" i="31"/>
  <c r="N56" i="31"/>
  <c r="N49" i="31"/>
  <c r="N62" i="31"/>
  <c r="N60" i="31"/>
  <c r="M50" i="31"/>
  <c r="N45" i="31"/>
  <c r="N42" i="31"/>
  <c r="N38" i="31"/>
  <c r="N30" i="31"/>
  <c r="N51" i="31"/>
  <c r="V74" i="31"/>
  <c r="V73" i="31"/>
  <c r="V72" i="31"/>
  <c r="V71" i="31"/>
  <c r="V66" i="31"/>
  <c r="V65" i="31"/>
  <c r="V62" i="31"/>
  <c r="V60" i="31"/>
  <c r="V58" i="31"/>
  <c r="V57" i="31"/>
  <c r="V56" i="31"/>
  <c r="V49" i="31"/>
  <c r="V61" i="31"/>
  <c r="V59" i="31"/>
  <c r="V51" i="31"/>
  <c r="V47" i="31"/>
  <c r="V45" i="31"/>
  <c r="V42" i="31"/>
  <c r="V38" i="31"/>
  <c r="V30" i="31"/>
  <c r="U64" i="31"/>
  <c r="AD74" i="31"/>
  <c r="AD73" i="31"/>
  <c r="AD72" i="31"/>
  <c r="AD71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0" i="31"/>
  <c r="AD51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G22" i="31"/>
  <c r="K22" i="31"/>
  <c r="O22" i="31"/>
  <c r="S22" i="31"/>
  <c r="W22" i="31"/>
  <c r="AM23" i="31"/>
  <c r="V24" i="31"/>
  <c r="AD24" i="31"/>
  <c r="I25" i="31"/>
  <c r="Q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J28" i="31"/>
  <c r="R28" i="31"/>
  <c r="Z28" i="31"/>
  <c r="G29" i="31"/>
  <c r="W29" i="31"/>
  <c r="AA30" i="31"/>
  <c r="P30" i="31"/>
  <c r="U31" i="31"/>
  <c r="J32" i="31"/>
  <c r="Z32" i="31"/>
  <c r="G33" i="31"/>
  <c r="W33" i="31"/>
  <c r="U35" i="31"/>
  <c r="J36" i="31"/>
  <c r="Z36" i="31"/>
  <c r="G37" i="31"/>
  <c r="W37" i="31"/>
  <c r="AA38" i="31"/>
  <c r="P38" i="31"/>
  <c r="U39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R58" i="31"/>
  <c r="G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P33" i="31"/>
  <c r="T33" i="31"/>
  <c r="X33" i="31"/>
  <c r="AB33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M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J33" i="31"/>
  <c r="N33" i="31"/>
  <c r="R33" i="31"/>
  <c r="V33" i="31"/>
  <c r="Z33" i="31"/>
  <c r="O34" i="31"/>
  <c r="I36" i="31"/>
  <c r="M36" i="31"/>
  <c r="Q36" i="31"/>
  <c r="U36" i="31"/>
  <c r="Y36" i="31"/>
  <c r="J37" i="31"/>
  <c r="N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M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K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29" i="30"/>
  <c r="M17" i="30"/>
  <c r="Y17" i="30"/>
  <c r="M21" i="30"/>
  <c r="AC21" i="30"/>
  <c r="H32" i="30"/>
  <c r="AA32" i="30"/>
  <c r="W32" i="30"/>
  <c r="O32" i="30"/>
  <c r="G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Q16" i="30"/>
  <c r="U16" i="30"/>
  <c r="Y16" i="30"/>
  <c r="AC16" i="30"/>
  <c r="J17" i="30"/>
  <c r="N17" i="30"/>
  <c r="R17" i="30"/>
  <c r="V17" i="30"/>
  <c r="Z17" i="30"/>
  <c r="AD17" i="30"/>
  <c r="S18" i="30"/>
  <c r="W18" i="30"/>
  <c r="AA18" i="30"/>
  <c r="H19" i="30"/>
  <c r="L19" i="30"/>
  <c r="P19" i="30"/>
  <c r="T19" i="30"/>
  <c r="X19" i="30"/>
  <c r="AB19" i="30"/>
  <c r="AK19" i="30"/>
  <c r="AM19" i="30" s="1"/>
  <c r="Y20" i="30"/>
  <c r="G22" i="30"/>
  <c r="K22" i="30"/>
  <c r="O22" i="30"/>
  <c r="W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G30" i="30"/>
  <c r="W30" i="30"/>
  <c r="AA31" i="30"/>
  <c r="P31" i="30"/>
  <c r="G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Q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7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33" i="30"/>
  <c r="AB29" i="30"/>
  <c r="AB58" i="30"/>
  <c r="AB52" i="30"/>
  <c r="AB48" i="30"/>
  <c r="G17" i="30"/>
  <c r="K17" i="30"/>
  <c r="O17" i="30"/>
  <c r="S17" i="30"/>
  <c r="W17" i="30"/>
  <c r="AA17" i="30"/>
  <c r="I19" i="30"/>
  <c r="M19" i="30"/>
  <c r="Q19" i="30"/>
  <c r="U19" i="30"/>
  <c r="Y19" i="30"/>
  <c r="AC19" i="30"/>
  <c r="G21" i="30"/>
  <c r="O21" i="30"/>
  <c r="L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Q26" i="30"/>
  <c r="Y26" i="30"/>
  <c r="H27" i="30"/>
  <c r="P27" i="30"/>
  <c r="X27" i="30"/>
  <c r="T28" i="30"/>
  <c r="P28" i="30"/>
  <c r="L28" i="30"/>
  <c r="H28" i="30"/>
  <c r="AD28" i="30"/>
  <c r="AA28" i="30"/>
  <c r="N29" i="30"/>
  <c r="AD29" i="30"/>
  <c r="K30" i="30"/>
  <c r="AA30" i="30"/>
  <c r="T31" i="30"/>
  <c r="I32" i="30"/>
  <c r="T35" i="30"/>
  <c r="I36" i="30"/>
  <c r="N37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50" i="30"/>
  <c r="Z46" i="30"/>
  <c r="Z43" i="30"/>
  <c r="Z39" i="30"/>
  <c r="Z35" i="30"/>
  <c r="Z31" i="30"/>
  <c r="H17" i="30"/>
  <c r="L17" i="30"/>
  <c r="P17" i="30"/>
  <c r="T17" i="30"/>
  <c r="X17" i="30"/>
  <c r="I18" i="30"/>
  <c r="M18" i="30"/>
  <c r="J19" i="30"/>
  <c r="N19" i="30"/>
  <c r="R19" i="30"/>
  <c r="V19" i="30"/>
  <c r="Z19" i="30"/>
  <c r="S20" i="30"/>
  <c r="I22" i="30"/>
  <c r="M22" i="30"/>
  <c r="Q22" i="30"/>
  <c r="U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Z27" i="30"/>
  <c r="M28" i="30"/>
  <c r="AC29" i="30"/>
  <c r="R29" i="30"/>
  <c r="AD30" i="30"/>
  <c r="O30" i="30"/>
  <c r="AL30" i="30"/>
  <c r="AK30" i="30"/>
  <c r="H31" i="30"/>
  <c r="X31" i="30"/>
  <c r="M32" i="30"/>
  <c r="AC32" i="30"/>
  <c r="AC33" i="30"/>
  <c r="AD34" i="30"/>
  <c r="AL34" i="30"/>
  <c r="AK34" i="30"/>
  <c r="AM34" i="30" s="1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AM42" i="30" s="1"/>
  <c r="H43" i="30"/>
  <c r="X43" i="30"/>
  <c r="M44" i="30"/>
  <c r="AD44" i="30"/>
  <c r="G45" i="30"/>
  <c r="AC49" i="30"/>
  <c r="AL51" i="30"/>
  <c r="AK51" i="30"/>
  <c r="AM51" i="30" s="1"/>
  <c r="H52" i="30"/>
  <c r="AA53" i="30"/>
  <c r="AB54" i="30"/>
  <c r="AB59" i="30"/>
  <c r="G25" i="30"/>
  <c r="K25" i="30"/>
  <c r="S25" i="30"/>
  <c r="I27" i="30"/>
  <c r="M27" i="30"/>
  <c r="Q27" i="30"/>
  <c r="U27" i="30"/>
  <c r="Y27" i="30"/>
  <c r="AC27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H34" i="30"/>
  <c r="L34" i="30"/>
  <c r="T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Q34" i="30"/>
  <c r="U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Y25" i="30"/>
  <c r="G27" i="30"/>
  <c r="K27" i="30"/>
  <c r="O27" i="30"/>
  <c r="S27" i="30"/>
  <c r="W27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39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9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P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D30" i="29"/>
  <c r="O30" i="29"/>
  <c r="AL30" i="29"/>
  <c r="AK30" i="29"/>
  <c r="AM30" i="29" s="1"/>
  <c r="H31" i="29"/>
  <c r="X31" i="29"/>
  <c r="AD34" i="29"/>
  <c r="O34" i="29"/>
  <c r="AL34" i="29"/>
  <c r="AK34" i="29"/>
  <c r="AM34" i="29" s="1"/>
  <c r="H35" i="29"/>
  <c r="X35" i="29"/>
  <c r="M36" i="29"/>
  <c r="AC37" i="29"/>
  <c r="R37" i="29"/>
  <c r="AD38" i="29"/>
  <c r="O38" i="29"/>
  <c r="AL38" i="29"/>
  <c r="AK38" i="29"/>
  <c r="H39" i="29"/>
  <c r="X39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W39" i="29"/>
  <c r="X53" i="29"/>
  <c r="X37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44" i="29"/>
  <c r="L37" i="29"/>
  <c r="L29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S39" i="29"/>
  <c r="T62" i="29"/>
  <c r="S47" i="29"/>
  <c r="T44" i="29"/>
  <c r="T37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B28" i="29"/>
  <c r="X28" i="29"/>
  <c r="K28" i="29"/>
  <c r="G28" i="29"/>
  <c r="AD28" i="29"/>
  <c r="Z28" i="29"/>
  <c r="V29" i="29"/>
  <c r="S30" i="29"/>
  <c r="L31" i="29"/>
  <c r="AB31" i="29"/>
  <c r="P32" i="29"/>
  <c r="L32" i="29"/>
  <c r="AA32" i="29"/>
  <c r="R32" i="29"/>
  <c r="N32" i="29"/>
  <c r="Q32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L39" i="29"/>
  <c r="AB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G39" i="29"/>
  <c r="H66" i="29"/>
  <c r="H52" i="29"/>
  <c r="H37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9" i="29"/>
  <c r="Z35" i="29"/>
  <c r="Z31" i="29"/>
  <c r="Z27" i="29"/>
  <c r="Z56" i="29"/>
  <c r="Z44" i="29"/>
  <c r="G16" i="29"/>
  <c r="K16" i="29"/>
  <c r="O16" i="29"/>
  <c r="S16" i="29"/>
  <c r="W16" i="29"/>
  <c r="X17" i="29"/>
  <c r="I18" i="29"/>
  <c r="M18" i="29"/>
  <c r="Q18" i="29"/>
  <c r="U18" i="29"/>
  <c r="Y18" i="29"/>
  <c r="J19" i="29"/>
  <c r="N19" i="29"/>
  <c r="R19" i="29"/>
  <c r="V19" i="29"/>
  <c r="Z19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B25" i="29"/>
  <c r="G26" i="29"/>
  <c r="W26" i="29"/>
  <c r="AA27" i="29"/>
  <c r="P27" i="29"/>
  <c r="J29" i="29"/>
  <c r="Z29" i="29"/>
  <c r="G30" i="29"/>
  <c r="W30" i="29"/>
  <c r="AA31" i="29"/>
  <c r="P31" i="29"/>
  <c r="U32" i="29"/>
  <c r="J33" i="29"/>
  <c r="G34" i="29"/>
  <c r="W34" i="29"/>
  <c r="AA35" i="29"/>
  <c r="P35" i="29"/>
  <c r="U36" i="29"/>
  <c r="J37" i="29"/>
  <c r="Z37" i="29"/>
  <c r="G38" i="29"/>
  <c r="W38" i="29"/>
  <c r="AC39" i="29"/>
  <c r="P39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39" i="29"/>
  <c r="M39" i="29"/>
  <c r="Q39" i="29"/>
  <c r="U39" i="29"/>
  <c r="Y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Q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72" i="28"/>
  <c r="L68" i="28"/>
  <c r="L66" i="28"/>
  <c r="L64" i="28"/>
  <c r="K62" i="28"/>
  <c r="K61" i="28"/>
  <c r="K60" i="28"/>
  <c r="K59" i="28"/>
  <c r="K58" i="28"/>
  <c r="K57" i="28"/>
  <c r="K56" i="28"/>
  <c r="K55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5" i="28"/>
  <c r="S54" i="28"/>
  <c r="S53" i="28"/>
  <c r="S52" i="28"/>
  <c r="T49" i="28"/>
  <c r="S44" i="28"/>
  <c r="S17" i="28"/>
  <c r="AA17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K25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AD23" i="28"/>
  <c r="G24" i="28"/>
  <c r="K24" i="28"/>
  <c r="T25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AK31" i="28"/>
  <c r="AM31" i="28" s="1"/>
  <c r="H32" i="28"/>
  <c r="M33" i="28"/>
  <c r="AC33" i="28"/>
  <c r="G34" i="28"/>
  <c r="AL34" i="28"/>
  <c r="AK34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Y66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R18" i="28"/>
  <c r="V18" i="28"/>
  <c r="Z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W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K31" i="28"/>
  <c r="I32" i="28"/>
  <c r="Q32" i="28"/>
  <c r="Y32" i="28"/>
  <c r="N33" i="28"/>
  <c r="V33" i="28"/>
  <c r="J34" i="28"/>
  <c r="R34" i="28"/>
  <c r="Z34" i="28"/>
  <c r="O35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9" i="28"/>
  <c r="AA58" i="28"/>
  <c r="AA57" i="28"/>
  <c r="AA56" i="28"/>
  <c r="AA55" i="28"/>
  <c r="AA54" i="28"/>
  <c r="AA53" i="28"/>
  <c r="AA52" i="28"/>
  <c r="AB49" i="28"/>
  <c r="AA44" i="28"/>
  <c r="K17" i="28"/>
  <c r="L18" i="28"/>
  <c r="M19" i="28"/>
  <c r="Y19" i="28"/>
  <c r="K21" i="28"/>
  <c r="T22" i="28"/>
  <c r="S25" i="28"/>
  <c r="AA25" i="28"/>
  <c r="L26" i="28"/>
  <c r="AB26" i="28"/>
  <c r="I27" i="28"/>
  <c r="Q27" i="28"/>
  <c r="Y27" i="28"/>
  <c r="AC27" i="28"/>
  <c r="S29" i="28"/>
  <c r="AA29" i="28"/>
  <c r="AA35" i="28"/>
  <c r="L39" i="28"/>
  <c r="T39" i="28"/>
  <c r="AB39" i="28"/>
  <c r="L40" i="28"/>
  <c r="AB40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Q18" i="28"/>
  <c r="AC18" i="28"/>
  <c r="N19" i="28"/>
  <c r="V19" i="28"/>
  <c r="AD19" i="28"/>
  <c r="G20" i="28"/>
  <c r="K20" i="28"/>
  <c r="T21" i="28"/>
  <c r="M22" i="28"/>
  <c r="U22" i="28"/>
  <c r="AC22" i="28"/>
  <c r="R23" i="28"/>
  <c r="Z23" i="28"/>
  <c r="S24" i="28"/>
  <c r="AA24" i="28"/>
  <c r="H25" i="28"/>
  <c r="L25" i="28"/>
  <c r="AB25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5" i="28"/>
  <c r="N54" i="28"/>
  <c r="N53" i="28"/>
  <c r="N52" i="28"/>
  <c r="N44" i="28"/>
  <c r="V62" i="28"/>
  <c r="V61" i="28"/>
  <c r="V60" i="28"/>
  <c r="V59" i="28"/>
  <c r="V58" i="28"/>
  <c r="V57" i="28"/>
  <c r="V56" i="28"/>
  <c r="V55" i="28"/>
  <c r="V54" i="28"/>
  <c r="V53" i="28"/>
  <c r="V52" i="28"/>
  <c r="V44" i="28"/>
  <c r="AD61" i="28"/>
  <c r="AD60" i="28"/>
  <c r="AD59" i="28"/>
  <c r="AD58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L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U31" i="28"/>
  <c r="AC31" i="28"/>
  <c r="H34" i="28"/>
  <c r="L34" i="28"/>
  <c r="P34" i="28"/>
  <c r="T34" i="28"/>
  <c r="X34" i="28"/>
  <c r="AB34" i="28"/>
  <c r="I35" i="28"/>
  <c r="M35" i="28"/>
  <c r="U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8" i="28"/>
  <c r="AC59" i="28"/>
  <c r="AC60" i="28"/>
  <c r="AC61" i="28"/>
  <c r="AC62" i="28"/>
  <c r="Z31" i="28"/>
  <c r="I34" i="28"/>
  <c r="M34" i="28"/>
  <c r="Q34" i="28"/>
  <c r="U34" i="28"/>
  <c r="Y34" i="28"/>
  <c r="J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L38" i="27"/>
  <c r="K27" i="27"/>
  <c r="K45" i="27"/>
  <c r="K42" i="27"/>
  <c r="K38" i="27"/>
  <c r="K34" i="27"/>
  <c r="S19" i="27"/>
  <c r="AA19" i="27"/>
  <c r="AB24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G27" i="27"/>
  <c r="G49" i="27"/>
  <c r="G34" i="27"/>
  <c r="G56" i="27"/>
  <c r="G45" i="27"/>
  <c r="H42" i="27"/>
  <c r="I63" i="27"/>
  <c r="I65" i="27"/>
  <c r="J64" i="27"/>
  <c r="J61" i="27"/>
  <c r="J54" i="27"/>
  <c r="J52" i="27"/>
  <c r="J46" i="27"/>
  <c r="J42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44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A17" i="27"/>
  <c r="W17" i="27"/>
  <c r="G18" i="27"/>
  <c r="O18" i="27"/>
  <c r="W18" i="27"/>
  <c r="AL18" i="27"/>
  <c r="AK18" i="27"/>
  <c r="L19" i="27"/>
  <c r="T19" i="27"/>
  <c r="AB19" i="27"/>
  <c r="G20" i="27"/>
  <c r="AD20" i="27"/>
  <c r="Z20" i="27"/>
  <c r="V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T34" i="27"/>
  <c r="Z35" i="27"/>
  <c r="X35" i="27"/>
  <c r="S35" i="27"/>
  <c r="M35" i="27"/>
  <c r="AB35" i="27"/>
  <c r="Q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W27" i="27"/>
  <c r="W49" i="27"/>
  <c r="X42" i="27"/>
  <c r="W45" i="27"/>
  <c r="H16" i="27"/>
  <c r="L16" i="27"/>
  <c r="P16" i="27"/>
  <c r="T16" i="27"/>
  <c r="X16" i="27"/>
  <c r="AB16" i="27"/>
  <c r="AM16" i="27"/>
  <c r="O19" i="27"/>
  <c r="W19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C31" i="27"/>
  <c r="U31" i="27"/>
  <c r="X38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A38" i="27"/>
  <c r="AB34" i="27"/>
  <c r="AB69" i="27"/>
  <c r="AA34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AC41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M34" i="27"/>
  <c r="Q34" i="27"/>
  <c r="U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1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V17" i="26"/>
  <c r="AD17" i="26"/>
  <c r="W20" i="26"/>
  <c r="AD21" i="26"/>
  <c r="K24" i="26"/>
  <c r="AA24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L29" i="26"/>
  <c r="K50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S46" i="26"/>
  <c r="T39" i="26"/>
  <c r="T37" i="26"/>
  <c r="T33" i="26"/>
  <c r="T29" i="26"/>
  <c r="T72" i="26"/>
  <c r="T51" i="26"/>
  <c r="T47" i="26"/>
  <c r="T41" i="26"/>
  <c r="S37" i="26"/>
  <c r="AB74" i="26"/>
  <c r="AB72" i="26"/>
  <c r="AB64" i="26"/>
  <c r="AB71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G17" i="26"/>
  <c r="K17" i="26"/>
  <c r="O17" i="26"/>
  <c r="S17" i="26"/>
  <c r="W17" i="26"/>
  <c r="AA17" i="26"/>
  <c r="H18" i="26"/>
  <c r="L18" i="26"/>
  <c r="P18" i="26"/>
  <c r="T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M26" i="26"/>
  <c r="N27" i="26"/>
  <c r="U28" i="26"/>
  <c r="J29" i="26"/>
  <c r="Z29" i="26"/>
  <c r="G30" i="26"/>
  <c r="W30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68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H75" i="26"/>
  <c r="H73" i="26"/>
  <c r="H71" i="26"/>
  <c r="H74" i="26"/>
  <c r="H72" i="26"/>
  <c r="H66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68" i="26"/>
  <c r="R62" i="26"/>
  <c r="R61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AA16" i="26"/>
  <c r="H17" i="26"/>
  <c r="I18" i="26"/>
  <c r="M18" i="26"/>
  <c r="Q18" i="26"/>
  <c r="U18" i="26"/>
  <c r="J19" i="26"/>
  <c r="N19" i="26"/>
  <c r="R19" i="26"/>
  <c r="V19" i="26"/>
  <c r="Z19" i="26"/>
  <c r="AD19" i="26"/>
  <c r="G20" i="26"/>
  <c r="K20" i="26"/>
  <c r="O20" i="26"/>
  <c r="S20" i="26"/>
  <c r="Z21" i="26"/>
  <c r="M22" i="26"/>
  <c r="U22" i="26"/>
  <c r="AC22" i="26"/>
  <c r="AA23" i="26"/>
  <c r="L23" i="26"/>
  <c r="T23" i="26"/>
  <c r="AB23" i="26"/>
  <c r="G24" i="26"/>
  <c r="O24" i="26"/>
  <c r="W24" i="26"/>
  <c r="H27" i="26"/>
  <c r="X27" i="26"/>
  <c r="I28" i="26"/>
  <c r="Y28" i="26"/>
  <c r="N29" i="26"/>
  <c r="AD29" i="26"/>
  <c r="K30" i="26"/>
  <c r="AA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66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V29" i="26"/>
  <c r="X32" i="26"/>
  <c r="P32" i="26"/>
  <c r="O32" i="26"/>
  <c r="K32" i="26"/>
  <c r="G32" i="26"/>
  <c r="Z32" i="26"/>
  <c r="R32" i="26"/>
  <c r="AC42" i="26"/>
  <c r="P74" i="26"/>
  <c r="P72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I17" i="26"/>
  <c r="M17" i="26"/>
  <c r="Q17" i="26"/>
  <c r="U17" i="26"/>
  <c r="Y17" i="26"/>
  <c r="J18" i="26"/>
  <c r="N18" i="26"/>
  <c r="R18" i="26"/>
  <c r="V18" i="26"/>
  <c r="G19" i="26"/>
  <c r="K19" i="26"/>
  <c r="O19" i="26"/>
  <c r="S19" i="26"/>
  <c r="W19" i="26"/>
  <c r="P20" i="26"/>
  <c r="U20" i="26"/>
  <c r="AC20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AD26" i="26"/>
  <c r="Z26" i="26"/>
  <c r="V26" i="26"/>
  <c r="R26" i="26"/>
  <c r="N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AM30" i="26" s="1"/>
  <c r="H31" i="26"/>
  <c r="X31" i="26"/>
  <c r="M32" i="26"/>
  <c r="AC33" i="26"/>
  <c r="R33" i="26"/>
  <c r="AD34" i="26"/>
  <c r="O34" i="26"/>
  <c r="AL34" i="26"/>
  <c r="AK34" i="26"/>
  <c r="H35" i="26"/>
  <c r="X35" i="26"/>
  <c r="M36" i="26"/>
  <c r="AC36" i="26"/>
  <c r="AC37" i="26"/>
  <c r="R37" i="26"/>
  <c r="AD38" i="26"/>
  <c r="O38" i="26"/>
  <c r="AL38" i="26"/>
  <c r="AK38" i="26"/>
  <c r="H39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AA61" i="26"/>
  <c r="G21" i="26"/>
  <c r="AA21" i="26"/>
  <c r="I23" i="26"/>
  <c r="M23" i="26"/>
  <c r="Q23" i="26"/>
  <c r="U23" i="26"/>
  <c r="Y23" i="26"/>
  <c r="AC23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M40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M21" i="26"/>
  <c r="U21" i="26"/>
  <c r="Y21" i="26"/>
  <c r="G23" i="26"/>
  <c r="K23" i="26"/>
  <c r="O23" i="26"/>
  <c r="S23" i="26"/>
  <c r="W23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Q21" i="25"/>
  <c r="H27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3" i="25"/>
  <c r="W32" i="25"/>
  <c r="X29" i="25"/>
  <c r="W27" i="25"/>
  <c r="W23" i="25"/>
  <c r="W48" i="25"/>
  <c r="X45" i="25"/>
  <c r="W41" i="25"/>
  <c r="W29" i="25"/>
  <c r="X37" i="25"/>
  <c r="O16" i="25"/>
  <c r="I17" i="25"/>
  <c r="Q17" i="25"/>
  <c r="Y17" i="25"/>
  <c r="J18" i="25"/>
  <c r="R18" i="25"/>
  <c r="G19" i="25"/>
  <c r="O19" i="25"/>
  <c r="W19" i="25"/>
  <c r="J21" i="25"/>
  <c r="R21" i="25"/>
  <c r="G22" i="25"/>
  <c r="W22" i="25"/>
  <c r="AD23" i="25"/>
  <c r="P23" i="25"/>
  <c r="U24" i="25"/>
  <c r="AM24" i="25"/>
  <c r="V25" i="25"/>
  <c r="S26" i="25"/>
  <c r="L27" i="25"/>
  <c r="AB27" i="25"/>
  <c r="X28" i="25"/>
  <c r="P28" i="25"/>
  <c r="L28" i="25"/>
  <c r="H28" i="25"/>
  <c r="AC28" i="25"/>
  <c r="W28" i="25"/>
  <c r="S28" i="25"/>
  <c r="G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3" i="25"/>
  <c r="G32" i="25"/>
  <c r="H29" i="25"/>
  <c r="G27" i="25"/>
  <c r="G23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G18" i="25"/>
  <c r="S20" i="25"/>
  <c r="O20" i="25"/>
  <c r="K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AD27" i="25"/>
  <c r="P27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5" i="25"/>
  <c r="R41" i="25"/>
  <c r="R60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AL18" i="25"/>
  <c r="AK18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K48" i="25"/>
  <c r="L45" i="25"/>
  <c r="L39" i="25"/>
  <c r="K38" i="25"/>
  <c r="K37" i="25"/>
  <c r="K36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S48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3" i="25"/>
  <c r="AA27" i="25"/>
  <c r="AA23" i="25"/>
  <c r="AB71" i="25"/>
  <c r="AA52" i="25"/>
  <c r="AB35" i="25"/>
  <c r="AA33" i="25"/>
  <c r="AB29" i="25"/>
  <c r="AB49" i="25"/>
  <c r="AA44" i="25"/>
  <c r="AB41" i="25"/>
  <c r="AA29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Z29" i="25"/>
  <c r="Y30" i="25"/>
  <c r="Z31" i="25"/>
  <c r="I32" i="25"/>
  <c r="AD32" i="25"/>
  <c r="N33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J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9" i="24"/>
  <c r="V31" i="24"/>
  <c r="V44" i="24"/>
  <c r="AD74" i="24"/>
  <c r="AD73" i="24"/>
  <c r="AD72" i="24"/>
  <c r="AD71" i="24"/>
  <c r="AD69" i="24"/>
  <c r="AD68" i="24"/>
  <c r="AD61" i="24"/>
  <c r="AD60" i="24"/>
  <c r="AD59" i="24"/>
  <c r="AD58" i="24"/>
  <c r="AD57" i="24"/>
  <c r="AD56" i="24"/>
  <c r="AD55" i="24"/>
  <c r="AD65" i="24"/>
  <c r="AC62" i="24"/>
  <c r="AD54" i="24"/>
  <c r="AD53" i="24"/>
  <c r="AD52" i="24"/>
  <c r="AD48" i="24"/>
  <c r="AC49" i="24"/>
  <c r="AD42" i="24"/>
  <c r="AD39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AL24" i="24"/>
  <c r="AM24" i="24" s="1"/>
  <c r="H25" i="24"/>
  <c r="P25" i="24"/>
  <c r="X25" i="24"/>
  <c r="Z26" i="24"/>
  <c r="V26" i="24"/>
  <c r="S26" i="24"/>
  <c r="AA26" i="24"/>
  <c r="J27" i="24"/>
  <c r="R27" i="24"/>
  <c r="Z27" i="24"/>
  <c r="M28" i="24"/>
  <c r="U28" i="24"/>
  <c r="AC28" i="24"/>
  <c r="AD30" i="24"/>
  <c r="O30" i="24"/>
  <c r="AL30" i="24"/>
  <c r="AK30" i="24"/>
  <c r="H31" i="24"/>
  <c r="X31" i="24"/>
  <c r="M32" i="24"/>
  <c r="AC33" i="24"/>
  <c r="R33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61" i="24"/>
  <c r="Q17" i="24"/>
  <c r="AC17" i="24"/>
  <c r="P20" i="24"/>
  <c r="X20" i="24"/>
  <c r="Q21" i="24"/>
  <c r="AC21" i="24"/>
  <c r="X27" i="24"/>
  <c r="K28" i="24"/>
  <c r="AA28" i="24"/>
  <c r="L74" i="24"/>
  <c r="L72" i="24"/>
  <c r="L68" i="24"/>
  <c r="L69" i="24"/>
  <c r="L62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75" i="24"/>
  <c r="L37" i="24"/>
  <c r="L33" i="24"/>
  <c r="L53" i="24"/>
  <c r="K51" i="24"/>
  <c r="K47" i="24"/>
  <c r="L42" i="24"/>
  <c r="T75" i="24"/>
  <c r="T73" i="24"/>
  <c r="T71" i="24"/>
  <c r="T69" i="24"/>
  <c r="T74" i="24"/>
  <c r="T61" i="24"/>
  <c r="T59" i="24"/>
  <c r="T57" i="24"/>
  <c r="T68" i="24"/>
  <c r="T65" i="24"/>
  <c r="T50" i="24"/>
  <c r="T46" i="24"/>
  <c r="T62" i="24"/>
  <c r="T60" i="24"/>
  <c r="T58" i="24"/>
  <c r="T56" i="24"/>
  <c r="T55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75" i="24"/>
  <c r="AB61" i="24"/>
  <c r="AB59" i="24"/>
  <c r="AB57" i="24"/>
  <c r="AB55" i="24"/>
  <c r="AB52" i="24"/>
  <c r="AB48" i="24"/>
  <c r="AB37" i="24"/>
  <c r="AB33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L24" i="24"/>
  <c r="H24" i="24"/>
  <c r="AD24" i="24"/>
  <c r="Z24" i="24"/>
  <c r="R24" i="24"/>
  <c r="J25" i="24"/>
  <c r="Z25" i="24"/>
  <c r="U26" i="24"/>
  <c r="AC26" i="24"/>
  <c r="AA27" i="24"/>
  <c r="L27" i="24"/>
  <c r="T27" i="24"/>
  <c r="AB27" i="24"/>
  <c r="G28" i="24"/>
  <c r="O28" i="24"/>
  <c r="W28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P16" i="24"/>
  <c r="X16" i="24"/>
  <c r="M17" i="24"/>
  <c r="Y17" i="24"/>
  <c r="I21" i="24"/>
  <c r="U21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5" i="24"/>
  <c r="J62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1" i="24"/>
  <c r="R74" i="24"/>
  <c r="R73" i="24"/>
  <c r="R72" i="24"/>
  <c r="R71" i="24"/>
  <c r="R69" i="24"/>
  <c r="R68" i="24"/>
  <c r="R65" i="24"/>
  <c r="R62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AC25" i="24"/>
  <c r="L25" i="24"/>
  <c r="T25" i="24"/>
  <c r="AB25" i="24"/>
  <c r="W26" i="24"/>
  <c r="AM26" i="24"/>
  <c r="N27" i="24"/>
  <c r="V27" i="24"/>
  <c r="AD27" i="24"/>
  <c r="I28" i="24"/>
  <c r="Q28" i="24"/>
  <c r="Y28" i="24"/>
  <c r="AL28" i="24"/>
  <c r="AM28" i="24" s="1"/>
  <c r="G30" i="24"/>
  <c r="W30" i="24"/>
  <c r="AA31" i="24"/>
  <c r="P31" i="24"/>
  <c r="U32" i="24"/>
  <c r="J33" i="24"/>
  <c r="Z33" i="24"/>
  <c r="W34" i="24"/>
  <c r="AA35" i="24"/>
  <c r="P35" i="24"/>
  <c r="U36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S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T34" i="24"/>
  <c r="X34" i="24"/>
  <c r="AB34" i="24"/>
  <c r="M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Z34" i="24"/>
  <c r="G35" i="24"/>
  <c r="K35" i="24"/>
  <c r="S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T28" i="23"/>
  <c r="S27" i="23"/>
  <c r="T24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K28" i="23"/>
  <c r="T29" i="23"/>
  <c r="V31" i="23"/>
  <c r="G32" i="23"/>
  <c r="W32" i="23"/>
  <c r="O33" i="23"/>
  <c r="K33" i="23"/>
  <c r="AD33" i="23"/>
  <c r="V33" i="23"/>
  <c r="N33" i="23"/>
  <c r="U33" i="23"/>
  <c r="M33" i="23"/>
  <c r="G33" i="23"/>
  <c r="T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27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27" i="23"/>
  <c r="X24" i="23"/>
  <c r="X20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M26" i="23"/>
  <c r="AD27" i="23"/>
  <c r="O28" i="23"/>
  <c r="AL28" i="23"/>
  <c r="AK28" i="23"/>
  <c r="H29" i="23"/>
  <c r="X29" i="23"/>
  <c r="I30" i="23"/>
  <c r="Y30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T17" i="23"/>
  <c r="I18" i="23"/>
  <c r="Y18" i="23"/>
  <c r="J19" i="23"/>
  <c r="Z19" i="23"/>
  <c r="K20" i="23"/>
  <c r="AA20" i="23"/>
  <c r="T21" i="23"/>
  <c r="U22" i="23"/>
  <c r="V23" i="23"/>
  <c r="G24" i="23"/>
  <c r="W24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I28" i="23"/>
  <c r="M28" i="23"/>
  <c r="J29" i="23"/>
  <c r="N29" i="23"/>
  <c r="R29" i="23"/>
  <c r="V29" i="23"/>
  <c r="Z29" i="23"/>
  <c r="AD29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I27" i="23"/>
  <c r="M27" i="23"/>
  <c r="Q27" i="23"/>
  <c r="U27" i="23"/>
  <c r="Y27" i="23"/>
  <c r="G29" i="23"/>
  <c r="K29" i="23"/>
  <c r="O29" i="23"/>
  <c r="S29" i="23"/>
  <c r="W29" i="23"/>
  <c r="I31" i="23"/>
  <c r="Q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G68" i="23" l="1"/>
  <c r="AB68" i="23"/>
  <c r="R67" i="24"/>
  <c r="T67" i="24"/>
  <c r="S70" i="26"/>
  <c r="V70" i="26"/>
  <c r="I68" i="27"/>
  <c r="G68" i="31"/>
  <c r="I68" i="31"/>
  <c r="N68" i="31"/>
  <c r="U68" i="32"/>
  <c r="V68" i="32"/>
  <c r="AA68" i="32"/>
  <c r="I68" i="32"/>
  <c r="T68" i="32"/>
  <c r="L66" i="32"/>
  <c r="J16" i="18"/>
  <c r="AC22" i="30"/>
  <c r="I35" i="31"/>
  <c r="AC31" i="32"/>
  <c r="V38" i="32"/>
  <c r="M38" i="32"/>
  <c r="Y63" i="6"/>
  <c r="Z63" i="6"/>
  <c r="S63" i="6"/>
  <c r="AC63" i="6"/>
  <c r="T63" i="6"/>
  <c r="AD63" i="6"/>
  <c r="V63" i="6"/>
  <c r="W63" i="6"/>
  <c r="X63" i="6"/>
  <c r="U63" i="6"/>
  <c r="W53" i="6"/>
  <c r="X53" i="6"/>
  <c r="Y53" i="6"/>
  <c r="Z53" i="6"/>
  <c r="T53" i="6"/>
  <c r="AD53" i="6"/>
  <c r="U53" i="6"/>
  <c r="V53" i="6"/>
  <c r="S53" i="6"/>
  <c r="AC53" i="6"/>
  <c r="W67" i="24"/>
  <c r="AA67" i="24"/>
  <c r="J67" i="24"/>
  <c r="AB67" i="24"/>
  <c r="L67" i="24"/>
  <c r="G70" i="26"/>
  <c r="AM46" i="26"/>
  <c r="L70" i="26"/>
  <c r="AA67" i="30"/>
  <c r="V67" i="30"/>
  <c r="AA68" i="31"/>
  <c r="AC68" i="32"/>
  <c r="Z68" i="32"/>
  <c r="Q66" i="32"/>
  <c r="L68" i="32"/>
  <c r="Y68" i="32"/>
  <c r="S69" i="6"/>
  <c r="AD69" i="6"/>
  <c r="Z17" i="26"/>
  <c r="AC17" i="26"/>
  <c r="N20" i="24"/>
  <c r="AD20" i="23"/>
  <c r="V16" i="27"/>
  <c r="H16" i="29"/>
  <c r="W28" i="32"/>
  <c r="L21" i="32"/>
  <c r="R25" i="24"/>
  <c r="V27" i="26"/>
  <c r="AM27" i="29"/>
  <c r="S75" i="6"/>
  <c r="AC75" i="6"/>
  <c r="T75" i="6"/>
  <c r="AD75" i="6"/>
  <c r="U75" i="6"/>
  <c r="V75" i="6"/>
  <c r="X75" i="6"/>
  <c r="Y75" i="6"/>
  <c r="Z75" i="6"/>
  <c r="W75" i="6"/>
  <c r="U74" i="6"/>
  <c r="V74" i="6"/>
  <c r="W74" i="6"/>
  <c r="X74" i="6"/>
  <c r="Z74" i="6"/>
  <c r="S74" i="6"/>
  <c r="AC74" i="6"/>
  <c r="T74" i="6"/>
  <c r="AD74" i="6"/>
  <c r="Y74" i="6"/>
  <c r="Y41" i="28"/>
  <c r="I41" i="28"/>
  <c r="U61" i="6"/>
  <c r="V61" i="6"/>
  <c r="W61" i="6"/>
  <c r="X61" i="6"/>
  <c r="Z61" i="6"/>
  <c r="S61" i="6"/>
  <c r="AC61" i="6"/>
  <c r="T61" i="6"/>
  <c r="AD61" i="6"/>
  <c r="Y61" i="6"/>
  <c r="Z44" i="28"/>
  <c r="J44" i="28"/>
  <c r="V68" i="31"/>
  <c r="X68" i="31"/>
  <c r="R68" i="31"/>
  <c r="H68" i="32"/>
  <c r="AD68" i="32"/>
  <c r="H66" i="32"/>
  <c r="Y72" i="6"/>
  <c r="Z72" i="6"/>
  <c r="S72" i="6"/>
  <c r="AC72" i="6"/>
  <c r="T72" i="6"/>
  <c r="AD72" i="6"/>
  <c r="V72" i="6"/>
  <c r="W72" i="6"/>
  <c r="X72" i="6"/>
  <c r="U72" i="6"/>
  <c r="X55" i="6"/>
  <c r="Y55" i="6"/>
  <c r="T55" i="6"/>
  <c r="U55" i="6"/>
  <c r="V55" i="6"/>
  <c r="W55" i="6"/>
  <c r="AC55" i="6"/>
  <c r="AD55" i="6"/>
  <c r="S55" i="6"/>
  <c r="Z55" i="6"/>
  <c r="S71" i="6"/>
  <c r="AC71" i="6"/>
  <c r="T71" i="6"/>
  <c r="AD71" i="6"/>
  <c r="U71" i="6"/>
  <c r="V71" i="6"/>
  <c r="X71" i="6"/>
  <c r="Y71" i="6"/>
  <c r="Z71" i="6"/>
  <c r="W71" i="6"/>
  <c r="AD37" i="29"/>
  <c r="N37" i="29"/>
  <c r="W60" i="6"/>
  <c r="X60" i="6"/>
  <c r="Y60" i="6"/>
  <c r="Z60" i="6"/>
  <c r="T60" i="6"/>
  <c r="AD60" i="6"/>
  <c r="U60" i="6"/>
  <c r="V60" i="6"/>
  <c r="S60" i="6"/>
  <c r="AC60" i="6"/>
  <c r="O67" i="24"/>
  <c r="G67" i="24"/>
  <c r="R70" i="26"/>
  <c r="T70" i="26"/>
  <c r="AA68" i="27"/>
  <c r="S67" i="30"/>
  <c r="AC68" i="31"/>
  <c r="P68" i="32"/>
  <c r="G68" i="32"/>
  <c r="N66" i="32"/>
  <c r="V69" i="6"/>
  <c r="AM35" i="26"/>
  <c r="J20" i="24"/>
  <c r="H21" i="23"/>
  <c r="J33" i="28"/>
  <c r="AD33" i="28"/>
  <c r="N28" i="32"/>
  <c r="V36" i="32"/>
  <c r="X21" i="32"/>
  <c r="M22" i="24"/>
  <c r="T28" i="32"/>
  <c r="L36" i="32"/>
  <c r="G58" i="28"/>
  <c r="W58" i="28"/>
  <c r="W64" i="6"/>
  <c r="X64" i="6"/>
  <c r="Y64" i="6"/>
  <c r="Z64" i="6"/>
  <c r="T64" i="6"/>
  <c r="AD64" i="6"/>
  <c r="U64" i="6"/>
  <c r="V64" i="6"/>
  <c r="S64" i="6"/>
  <c r="AC64" i="6"/>
  <c r="AD67" i="24"/>
  <c r="AM44" i="23"/>
  <c r="AC67" i="24"/>
  <c r="AM38" i="26"/>
  <c r="P70" i="26"/>
  <c r="J67" i="30"/>
  <c r="W68" i="31"/>
  <c r="Y68" i="31"/>
  <c r="AD68" i="31"/>
  <c r="Z68" i="31"/>
  <c r="T68" i="31"/>
  <c r="X68" i="32"/>
  <c r="K68" i="32"/>
  <c r="AD66" i="32"/>
  <c r="AB66" i="32"/>
  <c r="AC69" i="6"/>
  <c r="AB69" i="6"/>
  <c r="R20" i="24"/>
  <c r="Z16" i="27"/>
  <c r="N16" i="29"/>
  <c r="L16" i="29"/>
  <c r="Z25" i="30"/>
  <c r="T24" i="32"/>
  <c r="K36" i="32"/>
  <c r="Z18" i="25"/>
  <c r="N22" i="30"/>
  <c r="U67" i="24"/>
  <c r="Y70" i="26"/>
  <c r="S68" i="31"/>
  <c r="U68" i="31"/>
  <c r="H68" i="31"/>
  <c r="J68" i="32"/>
  <c r="O68" i="32"/>
  <c r="S66" i="32"/>
  <c r="AB68" i="32"/>
  <c r="Y69" i="6"/>
  <c r="X69" i="6"/>
  <c r="X17" i="26"/>
  <c r="V20" i="24"/>
  <c r="Y20" i="27"/>
  <c r="Z22" i="30"/>
  <c r="K24" i="32"/>
  <c r="S24" i="32"/>
  <c r="AD22" i="30"/>
  <c r="Z58" i="6"/>
  <c r="S58" i="6"/>
  <c r="AC58" i="6"/>
  <c r="T58" i="6"/>
  <c r="AD58" i="6"/>
  <c r="U58" i="6"/>
  <c r="W58" i="6"/>
  <c r="X58" i="6"/>
  <c r="Y58" i="6"/>
  <c r="V58" i="6"/>
  <c r="W73" i="6"/>
  <c r="X73" i="6"/>
  <c r="Y73" i="6"/>
  <c r="Z73" i="6"/>
  <c r="T73" i="6"/>
  <c r="AD73" i="6"/>
  <c r="U73" i="6"/>
  <c r="V73" i="6"/>
  <c r="S73" i="6"/>
  <c r="AC73" i="6"/>
  <c r="U65" i="6"/>
  <c r="V65" i="6"/>
  <c r="W65" i="6"/>
  <c r="X65" i="6"/>
  <c r="Z65" i="6"/>
  <c r="S65" i="6"/>
  <c r="AC65" i="6"/>
  <c r="T65" i="6"/>
  <c r="AD65" i="6"/>
  <c r="Y65" i="6"/>
  <c r="AM35" i="23"/>
  <c r="P68" i="23"/>
  <c r="U70" i="26"/>
  <c r="AM34" i="26"/>
  <c r="N70" i="26"/>
  <c r="AB70" i="26"/>
  <c r="AM30" i="28"/>
  <c r="AM38" i="29"/>
  <c r="Y67" i="30"/>
  <c r="Z67" i="30"/>
  <c r="O68" i="31"/>
  <c r="Q68" i="31"/>
  <c r="Q68" i="32"/>
  <c r="N68" i="32"/>
  <c r="U69" i="6"/>
  <c r="P72" i="1"/>
  <c r="AM32" i="26"/>
  <c r="J12" i="18"/>
  <c r="AC26" i="23"/>
  <c r="Q17" i="27"/>
  <c r="W34" i="28"/>
  <c r="G41" i="31"/>
  <c r="S23" i="32"/>
  <c r="K31" i="32"/>
  <c r="O24" i="32"/>
  <c r="L39" i="30"/>
  <c r="L24" i="32"/>
  <c r="AD29" i="29"/>
  <c r="T57" i="6"/>
  <c r="AD57" i="6"/>
  <c r="U57" i="6"/>
  <c r="V57" i="6"/>
  <c r="W57" i="6"/>
  <c r="Y57" i="6"/>
  <c r="Z57" i="6"/>
  <c r="S57" i="6"/>
  <c r="AC57" i="6"/>
  <c r="X57" i="6"/>
  <c r="V57" i="32"/>
  <c r="U57" i="32"/>
  <c r="Y52" i="6"/>
  <c r="Z52" i="6"/>
  <c r="S52" i="6"/>
  <c r="AC52" i="6"/>
  <c r="T52" i="6"/>
  <c r="AD52" i="6"/>
  <c r="V52" i="6"/>
  <c r="W52" i="6"/>
  <c r="X52" i="6"/>
  <c r="U52" i="6"/>
  <c r="O36" i="32"/>
  <c r="I31" i="31"/>
  <c r="AM46" i="29"/>
  <c r="AM45" i="26"/>
  <c r="Z54" i="6"/>
  <c r="S54" i="6"/>
  <c r="AC54" i="6"/>
  <c r="T54" i="6"/>
  <c r="U54" i="6"/>
  <c r="V54" i="6"/>
  <c r="W54" i="6"/>
  <c r="Y54" i="6"/>
  <c r="AD54" i="6"/>
  <c r="X54" i="6"/>
  <c r="S62" i="6"/>
  <c r="AC62" i="6"/>
  <c r="T62" i="6"/>
  <c r="AD62" i="6"/>
  <c r="U62" i="6"/>
  <c r="V62" i="6"/>
  <c r="X62" i="6"/>
  <c r="Y62" i="6"/>
  <c r="Z62" i="6"/>
  <c r="W62" i="6"/>
  <c r="M63" i="1"/>
  <c r="L62" i="1"/>
  <c r="N63" i="1"/>
  <c r="H59" i="1"/>
  <c r="I59" i="1"/>
  <c r="N59" i="1"/>
  <c r="U35" i="24"/>
  <c r="Y34" i="25"/>
  <c r="M34" i="31"/>
  <c r="Z34" i="27"/>
  <c r="J34" i="27"/>
  <c r="S32" i="29"/>
  <c r="M33" i="30"/>
  <c r="AB34" i="30"/>
  <c r="P33" i="30"/>
  <c r="AD34" i="31"/>
  <c r="X34" i="31"/>
  <c r="M31" i="23"/>
  <c r="K31" i="23"/>
  <c r="L33" i="23"/>
  <c r="R33" i="23"/>
  <c r="W35" i="24"/>
  <c r="Q35" i="24"/>
  <c r="T34" i="25"/>
  <c r="U34" i="25"/>
  <c r="AC32" i="26"/>
  <c r="V32" i="26"/>
  <c r="T32" i="26"/>
  <c r="W35" i="27"/>
  <c r="AD35" i="27"/>
  <c r="R34" i="27"/>
  <c r="Y35" i="28"/>
  <c r="Y31" i="28"/>
  <c r="G35" i="28"/>
  <c r="AD31" i="28"/>
  <c r="U33" i="29"/>
  <c r="V33" i="29"/>
  <c r="W32" i="29"/>
  <c r="T33" i="29"/>
  <c r="I33" i="30"/>
  <c r="X34" i="30"/>
  <c r="O34" i="30"/>
  <c r="K32" i="30"/>
  <c r="I34" i="31"/>
  <c r="H34" i="31"/>
  <c r="U34" i="32"/>
  <c r="N34" i="32"/>
  <c r="X34" i="25"/>
  <c r="AD34" i="23"/>
  <c r="O34" i="25"/>
  <c r="G34" i="25"/>
  <c r="W34" i="31"/>
  <c r="AB33" i="23"/>
  <c r="Z33" i="23"/>
  <c r="O35" i="24"/>
  <c r="I35" i="24"/>
  <c r="I34" i="25"/>
  <c r="AD32" i="26"/>
  <c r="AB32" i="26"/>
  <c r="Q32" i="26"/>
  <c r="Y34" i="27"/>
  <c r="X34" i="27"/>
  <c r="H35" i="27"/>
  <c r="AC34" i="27"/>
  <c r="Q35" i="28"/>
  <c r="Q31" i="28"/>
  <c r="S35" i="28"/>
  <c r="H31" i="28"/>
  <c r="M33" i="29"/>
  <c r="Z33" i="29"/>
  <c r="J32" i="29"/>
  <c r="H32" i="29"/>
  <c r="L33" i="29"/>
  <c r="Y34" i="30"/>
  <c r="P34" i="30"/>
  <c r="R33" i="30"/>
  <c r="H33" i="30"/>
  <c r="W34" i="30"/>
  <c r="S32" i="30"/>
  <c r="S34" i="31"/>
  <c r="J34" i="32"/>
  <c r="R31" i="23"/>
  <c r="P33" i="32"/>
  <c r="U33" i="32"/>
  <c r="K33" i="32"/>
  <c r="X31" i="23"/>
  <c r="AC33" i="23"/>
  <c r="S33" i="23"/>
  <c r="G31" i="23"/>
  <c r="V34" i="24"/>
  <c r="Q34" i="24"/>
  <c r="P34" i="24"/>
  <c r="G34" i="24"/>
  <c r="V34" i="25"/>
  <c r="S32" i="26"/>
  <c r="I34" i="27"/>
  <c r="P35" i="27"/>
  <c r="AC35" i="27"/>
  <c r="L34" i="27"/>
  <c r="V31" i="28"/>
  <c r="L35" i="28"/>
  <c r="AA33" i="29"/>
  <c r="Z32" i="29"/>
  <c r="X32" i="29"/>
  <c r="N34" i="30"/>
  <c r="I34" i="30"/>
  <c r="W33" i="30"/>
  <c r="AA34" i="30"/>
  <c r="L33" i="30"/>
  <c r="U32" i="30"/>
  <c r="N32" i="30"/>
  <c r="L32" i="30"/>
  <c r="P34" i="31"/>
  <c r="S34" i="32"/>
  <c r="O35" i="27"/>
  <c r="G31" i="28"/>
  <c r="W31" i="28"/>
  <c r="I32" i="29"/>
  <c r="L33" i="32"/>
  <c r="N34" i="25"/>
  <c r="S34" i="25"/>
  <c r="X33" i="30"/>
  <c r="Q34" i="25"/>
  <c r="T32" i="29"/>
  <c r="J33" i="30"/>
  <c r="H33" i="23"/>
  <c r="W33" i="23"/>
  <c r="R34" i="24"/>
  <c r="M34" i="24"/>
  <c r="L34" i="24"/>
  <c r="J35" i="24"/>
  <c r="O34" i="24"/>
  <c r="AD35" i="24"/>
  <c r="Z34" i="25"/>
  <c r="M34" i="25"/>
  <c r="W34" i="25"/>
  <c r="W32" i="26"/>
  <c r="N34" i="27"/>
  <c r="S34" i="27"/>
  <c r="U35" i="27"/>
  <c r="J35" i="27"/>
  <c r="Z35" i="28"/>
  <c r="R31" i="28"/>
  <c r="W33" i="29"/>
  <c r="H33" i="29"/>
  <c r="AD32" i="29"/>
  <c r="AB32" i="29"/>
  <c r="X33" i="29"/>
  <c r="J34" i="30"/>
  <c r="S33" i="30"/>
  <c r="K34" i="30"/>
  <c r="R32" i="30"/>
  <c r="P32" i="30"/>
  <c r="AC34" i="31"/>
  <c r="AA34" i="31"/>
  <c r="W34" i="32"/>
  <c r="Y32" i="26"/>
  <c r="O34" i="27"/>
  <c r="L34" i="31"/>
  <c r="AB34" i="25"/>
  <c r="V32" i="29"/>
  <c r="R34" i="30"/>
  <c r="X31" i="28"/>
  <c r="V34" i="32"/>
  <c r="AD33" i="29"/>
  <c r="N33" i="29"/>
  <c r="T31" i="23"/>
  <c r="P31" i="23"/>
  <c r="P33" i="23"/>
  <c r="AA33" i="23"/>
  <c r="N34" i="24"/>
  <c r="I34" i="24"/>
  <c r="H34" i="24"/>
  <c r="AB35" i="24"/>
  <c r="AD34" i="24"/>
  <c r="AD34" i="25"/>
  <c r="L34" i="25"/>
  <c r="AC34" i="25"/>
  <c r="P34" i="25"/>
  <c r="AA32" i="26"/>
  <c r="AA35" i="27"/>
  <c r="N35" i="27"/>
  <c r="H34" i="27"/>
  <c r="V35" i="28"/>
  <c r="N31" i="28"/>
  <c r="X35" i="28"/>
  <c r="S33" i="29"/>
  <c r="G32" i="29"/>
  <c r="AC33" i="29"/>
  <c r="Y33" i="30"/>
  <c r="O33" i="30"/>
  <c r="AD33" i="30"/>
  <c r="V32" i="30"/>
  <c r="T32" i="30"/>
  <c r="Y34" i="31"/>
  <c r="R34" i="31"/>
  <c r="AA34" i="32"/>
  <c r="X34" i="32"/>
  <c r="L34" i="32"/>
  <c r="N32" i="31"/>
  <c r="AD32" i="31"/>
  <c r="Q33" i="23"/>
  <c r="R34" i="25"/>
  <c r="M34" i="30"/>
  <c r="AA33" i="30"/>
  <c r="G34" i="31"/>
  <c r="J34" i="31"/>
  <c r="AC34" i="32"/>
  <c r="T34" i="32"/>
  <c r="Y31" i="23"/>
  <c r="L31" i="23"/>
  <c r="Z31" i="23"/>
  <c r="J34" i="24"/>
  <c r="AC35" i="24"/>
  <c r="L35" i="24"/>
  <c r="V35" i="24"/>
  <c r="H34" i="25"/>
  <c r="J32" i="26"/>
  <c r="H32" i="26"/>
  <c r="G35" i="27"/>
  <c r="R35" i="28"/>
  <c r="J31" i="28"/>
  <c r="P35" i="28"/>
  <c r="AB31" i="28"/>
  <c r="AA31" i="28"/>
  <c r="O33" i="29"/>
  <c r="K32" i="29"/>
  <c r="M32" i="29"/>
  <c r="U33" i="30"/>
  <c r="K33" i="30"/>
  <c r="N33" i="30"/>
  <c r="Z32" i="30"/>
  <c r="X32" i="30"/>
  <c r="U34" i="31"/>
  <c r="N34" i="31"/>
  <c r="R34" i="32"/>
  <c r="Z33" i="30"/>
  <c r="K34" i="31"/>
  <c r="Z35" i="24"/>
  <c r="X33" i="23"/>
  <c r="R35" i="27"/>
  <c r="U31" i="23"/>
  <c r="H31" i="23"/>
  <c r="AD31" i="23"/>
  <c r="J31" i="23"/>
  <c r="W31" i="23"/>
  <c r="O31" i="23"/>
  <c r="S34" i="24"/>
  <c r="N32" i="26"/>
  <c r="V34" i="27"/>
  <c r="W34" i="27"/>
  <c r="L35" i="27"/>
  <c r="V35" i="27"/>
  <c r="N35" i="28"/>
  <c r="H35" i="28"/>
  <c r="T31" i="28"/>
  <c r="S31" i="28"/>
  <c r="K33" i="29"/>
  <c r="O32" i="29"/>
  <c r="Q33" i="30"/>
  <c r="G33" i="30"/>
  <c r="Y32" i="30"/>
  <c r="AD32" i="30"/>
  <c r="Q34" i="31"/>
  <c r="V34" i="31"/>
  <c r="T34" i="31"/>
  <c r="AD34" i="32"/>
  <c r="H34" i="32"/>
  <c r="P31" i="28"/>
  <c r="AC32" i="29"/>
  <c r="Z29" i="24"/>
  <c r="M26" i="24"/>
  <c r="W28" i="23"/>
  <c r="G28" i="23"/>
  <c r="G29" i="24"/>
  <c r="G26" i="24"/>
  <c r="V29" i="24"/>
  <c r="H26" i="24"/>
  <c r="P27" i="32"/>
  <c r="AB28" i="23"/>
  <c r="AB76" i="23" s="1"/>
  <c r="E12" i="23" s="1"/>
  <c r="H29" i="24"/>
  <c r="AB29" i="24"/>
  <c r="L26" i="24"/>
  <c r="P66" i="1"/>
  <c r="P26" i="24"/>
  <c r="Y26" i="26"/>
  <c r="X28" i="30"/>
  <c r="R30" i="32"/>
  <c r="G28" i="30"/>
  <c r="V28" i="23"/>
  <c r="M29" i="24"/>
  <c r="T26" i="24"/>
  <c r="T28" i="25"/>
  <c r="L26" i="26"/>
  <c r="Q26" i="26"/>
  <c r="W28" i="29"/>
  <c r="K28" i="30"/>
  <c r="AB28" i="30"/>
  <c r="AA30" i="32"/>
  <c r="AB27" i="32"/>
  <c r="AC28" i="29"/>
  <c r="K27" i="32"/>
  <c r="P29" i="24"/>
  <c r="T27" i="32"/>
  <c r="Z28" i="23"/>
  <c r="AC29" i="24"/>
  <c r="G30" i="27"/>
  <c r="S28" i="29"/>
  <c r="S28" i="30"/>
  <c r="X27" i="32"/>
  <c r="R28" i="25"/>
  <c r="R28" i="23"/>
  <c r="H28" i="23"/>
  <c r="I29" i="24"/>
  <c r="X26" i="24"/>
  <c r="V28" i="25"/>
  <c r="Y28" i="25"/>
  <c r="P26" i="26"/>
  <c r="I26" i="26"/>
  <c r="AD30" i="27"/>
  <c r="AB30" i="27"/>
  <c r="W30" i="27"/>
  <c r="Q28" i="29"/>
  <c r="AA28" i="29"/>
  <c r="J28" i="30"/>
  <c r="Y30" i="32"/>
  <c r="R27" i="32"/>
  <c r="X30" i="32"/>
  <c r="L29" i="24"/>
  <c r="AC27" i="32"/>
  <c r="AD27" i="32"/>
  <c r="N27" i="32"/>
  <c r="K26" i="24"/>
  <c r="L27" i="32"/>
  <c r="W27" i="32"/>
  <c r="T29" i="24"/>
  <c r="Q29" i="24"/>
  <c r="H26" i="26"/>
  <c r="U26" i="26"/>
  <c r="AA30" i="27"/>
  <c r="U28" i="29"/>
  <c r="W30" i="32"/>
  <c r="N28" i="23"/>
  <c r="AC28" i="23"/>
  <c r="L28" i="23"/>
  <c r="X28" i="23"/>
  <c r="X29" i="24"/>
  <c r="AB26" i="24"/>
  <c r="U28" i="25"/>
  <c r="AA28" i="25"/>
  <c r="AD28" i="25"/>
  <c r="T26" i="26"/>
  <c r="K30" i="27"/>
  <c r="T30" i="27"/>
  <c r="J30" i="27"/>
  <c r="J28" i="29"/>
  <c r="H28" i="29"/>
  <c r="N28" i="30"/>
  <c r="I30" i="32"/>
  <c r="G27" i="32"/>
  <c r="AA28" i="23"/>
  <c r="J29" i="24"/>
  <c r="AC30" i="32"/>
  <c r="O29" i="24"/>
  <c r="K29" i="24"/>
  <c r="O26" i="24"/>
  <c r="AD26" i="24"/>
  <c r="K30" i="32"/>
  <c r="AD28" i="23"/>
  <c r="Y29" i="24"/>
  <c r="H30" i="32"/>
  <c r="O30" i="32"/>
  <c r="S27" i="32"/>
  <c r="I26" i="24"/>
  <c r="R29" i="24"/>
  <c r="J28" i="23"/>
  <c r="P28" i="23"/>
  <c r="J26" i="24"/>
  <c r="X26" i="26"/>
  <c r="Y30" i="27"/>
  <c r="X30" i="27"/>
  <c r="O30" i="27"/>
  <c r="L28" i="29"/>
  <c r="R28" i="30"/>
  <c r="AA29" i="24"/>
  <c r="N26" i="24"/>
  <c r="Z28" i="25"/>
  <c r="K28" i="25"/>
  <c r="AB28" i="25"/>
  <c r="AB26" i="26"/>
  <c r="AC26" i="26"/>
  <c r="O26" i="26"/>
  <c r="U30" i="27"/>
  <c r="AC30" i="27"/>
  <c r="L30" i="27"/>
  <c r="R28" i="29"/>
  <c r="P28" i="29"/>
  <c r="AC28" i="30"/>
  <c r="W28" i="30"/>
  <c r="V28" i="30"/>
  <c r="I28" i="30"/>
  <c r="V30" i="32"/>
  <c r="U30" i="32"/>
  <c r="U27" i="32"/>
  <c r="AD30" i="32"/>
  <c r="M30" i="32"/>
  <c r="P27" i="26"/>
  <c r="U29" i="24"/>
  <c r="N29" i="24"/>
  <c r="O28" i="29"/>
  <c r="S30" i="32"/>
  <c r="Y28" i="23"/>
  <c r="H30" i="27"/>
  <c r="N28" i="29"/>
  <c r="Q28" i="30"/>
  <c r="O28" i="30"/>
  <c r="AB30" i="32"/>
  <c r="Z30" i="32"/>
  <c r="Z27" i="32"/>
  <c r="U28" i="23"/>
  <c r="Q28" i="23"/>
  <c r="S28" i="23"/>
  <c r="W29" i="24"/>
  <c r="R26" i="24"/>
  <c r="I28" i="25"/>
  <c r="O28" i="25"/>
  <c r="J26" i="26"/>
  <c r="M26" i="26"/>
  <c r="G26" i="26"/>
  <c r="Q30" i="27"/>
  <c r="V28" i="29"/>
  <c r="T28" i="29"/>
  <c r="U28" i="30"/>
  <c r="Z28" i="30"/>
  <c r="Q30" i="32"/>
  <c r="AA27" i="32"/>
  <c r="P30" i="32"/>
  <c r="O27" i="32"/>
  <c r="Y28" i="29"/>
  <c r="N30" i="32"/>
  <c r="P62" i="1"/>
  <c r="Q65" i="1"/>
  <c r="G25" i="26"/>
  <c r="Q21" i="31"/>
  <c r="R25" i="31"/>
  <c r="Q73" i="1"/>
  <c r="V25" i="29"/>
  <c r="V24" i="24"/>
  <c r="O24" i="24"/>
  <c r="X25" i="26"/>
  <c r="H25" i="29"/>
  <c r="O25" i="30"/>
  <c r="X25" i="30"/>
  <c r="Y22" i="30"/>
  <c r="AD25" i="30"/>
  <c r="K21" i="30"/>
  <c r="Y21" i="30"/>
  <c r="S22" i="30"/>
  <c r="Y25" i="31"/>
  <c r="R23" i="31"/>
  <c r="AA21" i="31"/>
  <c r="M23" i="31"/>
  <c r="M21" i="31"/>
  <c r="V25" i="31"/>
  <c r="W21" i="32"/>
  <c r="R21" i="32"/>
  <c r="M21" i="32"/>
  <c r="T25" i="30"/>
  <c r="AC25" i="31"/>
  <c r="X25" i="32"/>
  <c r="AC25" i="32"/>
  <c r="AD23" i="23"/>
  <c r="N23" i="23"/>
  <c r="T25" i="26"/>
  <c r="Q25" i="29"/>
  <c r="T25" i="29"/>
  <c r="U25" i="30"/>
  <c r="AD21" i="30"/>
  <c r="V21" i="31"/>
  <c r="W25" i="31"/>
  <c r="L25" i="31"/>
  <c r="S21" i="31"/>
  <c r="AA25" i="31"/>
  <c r="AC24" i="24"/>
  <c r="W24" i="24"/>
  <c r="P24" i="24"/>
  <c r="Y25" i="26"/>
  <c r="Q21" i="26"/>
  <c r="AC21" i="26"/>
  <c r="AD25" i="26"/>
  <c r="V21" i="26"/>
  <c r="L25" i="26"/>
  <c r="H21" i="26"/>
  <c r="N21" i="26"/>
  <c r="P23" i="28"/>
  <c r="J23" i="28"/>
  <c r="AA23" i="28"/>
  <c r="V23" i="28"/>
  <c r="M25" i="29"/>
  <c r="AA25" i="29"/>
  <c r="L25" i="29"/>
  <c r="Q25" i="30"/>
  <c r="X21" i="30"/>
  <c r="P22" i="30"/>
  <c r="Z21" i="30"/>
  <c r="Q24" i="31"/>
  <c r="N24" i="31"/>
  <c r="R21" i="31"/>
  <c r="L23" i="31"/>
  <c r="O25" i="31"/>
  <c r="P25" i="31"/>
  <c r="K21" i="31"/>
  <c r="R24" i="31"/>
  <c r="AB21" i="31"/>
  <c r="S25" i="31"/>
  <c r="Y24" i="24"/>
  <c r="J25" i="30"/>
  <c r="AC23" i="31"/>
  <c r="V23" i="32"/>
  <c r="T23" i="32"/>
  <c r="K23" i="32"/>
  <c r="H25" i="31"/>
  <c r="M25" i="31"/>
  <c r="V25" i="26"/>
  <c r="X21" i="31"/>
  <c r="K25" i="31"/>
  <c r="Q25" i="26"/>
  <c r="I21" i="26"/>
  <c r="W25" i="26"/>
  <c r="W21" i="26"/>
  <c r="N25" i="26"/>
  <c r="R21" i="26"/>
  <c r="R76" i="26" s="1"/>
  <c r="E7" i="26" s="1"/>
  <c r="H23" i="28"/>
  <c r="U23" i="28"/>
  <c r="S23" i="28"/>
  <c r="S25" i="29"/>
  <c r="I25" i="30"/>
  <c r="P21" i="30"/>
  <c r="H22" i="30"/>
  <c r="R21" i="30"/>
  <c r="I24" i="31"/>
  <c r="W24" i="31"/>
  <c r="W23" i="31"/>
  <c r="J21" i="31"/>
  <c r="T23" i="31"/>
  <c r="AB24" i="31"/>
  <c r="X25" i="31"/>
  <c r="AA23" i="31"/>
  <c r="T21" i="31"/>
  <c r="Y23" i="31"/>
  <c r="AC21" i="32"/>
  <c r="G24" i="24"/>
  <c r="J22" i="30"/>
  <c r="AD21" i="31"/>
  <c r="S25" i="32"/>
  <c r="Z25" i="29"/>
  <c r="AB21" i="30"/>
  <c r="AA24" i="24"/>
  <c r="U25" i="26"/>
  <c r="M25" i="30"/>
  <c r="T21" i="30"/>
  <c r="G25" i="31"/>
  <c r="W21" i="31"/>
  <c r="M24" i="24"/>
  <c r="S24" i="24"/>
  <c r="X24" i="24"/>
  <c r="Q24" i="24"/>
  <c r="K24" i="24"/>
  <c r="AB24" i="24"/>
  <c r="I24" i="24"/>
  <c r="M25" i="26"/>
  <c r="S25" i="26"/>
  <c r="S21" i="26"/>
  <c r="J21" i="26"/>
  <c r="M23" i="28"/>
  <c r="O23" i="28"/>
  <c r="L21" i="30"/>
  <c r="AA21" i="30"/>
  <c r="N21" i="30"/>
  <c r="S24" i="31"/>
  <c r="O23" i="31"/>
  <c r="X23" i="31"/>
  <c r="T24" i="31"/>
  <c r="AC21" i="31"/>
  <c r="AB25" i="31"/>
  <c r="S23" i="31"/>
  <c r="P21" i="31"/>
  <c r="J23" i="31"/>
  <c r="G25" i="32"/>
  <c r="R25" i="32"/>
  <c r="Q21" i="32"/>
  <c r="M66" i="1"/>
  <c r="N25" i="24"/>
  <c r="V25" i="24"/>
  <c r="AB25" i="26"/>
  <c r="AD25" i="29"/>
  <c r="N25" i="29"/>
  <c r="I25" i="29"/>
  <c r="W25" i="29"/>
  <c r="AC25" i="29"/>
  <c r="V21" i="30"/>
  <c r="N21" i="31"/>
  <c r="J24" i="24"/>
  <c r="I25" i="26"/>
  <c r="O25" i="26"/>
  <c r="O21" i="26"/>
  <c r="K23" i="28"/>
  <c r="K25" i="29"/>
  <c r="AA25" i="30"/>
  <c r="H21" i="30"/>
  <c r="W21" i="30"/>
  <c r="J21" i="30"/>
  <c r="O24" i="31"/>
  <c r="I23" i="31"/>
  <c r="AB23" i="31"/>
  <c r="L24" i="31"/>
  <c r="Y21" i="31"/>
  <c r="J25" i="31"/>
  <c r="K23" i="31"/>
  <c r="I21" i="32"/>
  <c r="AD21" i="32"/>
  <c r="J25" i="26"/>
  <c r="V22" i="30"/>
  <c r="AD23" i="32"/>
  <c r="O21" i="31"/>
  <c r="G21" i="31"/>
  <c r="Z21" i="31"/>
  <c r="U24" i="24"/>
  <c r="T24" i="24"/>
  <c r="AA25" i="26"/>
  <c r="AC25" i="26"/>
  <c r="T25" i="31"/>
  <c r="K25" i="26"/>
  <c r="G25" i="29"/>
  <c r="X25" i="29"/>
  <c r="W25" i="30"/>
  <c r="AA22" i="30"/>
  <c r="K24" i="31"/>
  <c r="AC24" i="31"/>
  <c r="U21" i="31"/>
  <c r="H21" i="31"/>
  <c r="Z21" i="32"/>
  <c r="Y21" i="32"/>
  <c r="H21" i="32"/>
  <c r="O62" i="1"/>
  <c r="AB25" i="30"/>
  <c r="R25" i="26"/>
  <c r="N23" i="32"/>
  <c r="S16" i="25"/>
  <c r="U20" i="30"/>
  <c r="W16" i="25"/>
  <c r="Q20" i="30"/>
  <c r="AC20" i="32"/>
  <c r="N18" i="28"/>
  <c r="AB16" i="31"/>
  <c r="J16" i="25"/>
  <c r="G18" i="28"/>
  <c r="I20" i="30"/>
  <c r="J20" i="25"/>
  <c r="G18" i="30"/>
  <c r="T16" i="31"/>
  <c r="W16" i="31"/>
  <c r="Q20" i="27"/>
  <c r="L20" i="29"/>
  <c r="T20" i="30"/>
  <c r="Z16" i="31"/>
  <c r="H16" i="31"/>
  <c r="L19" i="32"/>
  <c r="W20" i="32"/>
  <c r="L16" i="23"/>
  <c r="N20" i="25"/>
  <c r="Y16" i="25"/>
  <c r="R16" i="25"/>
  <c r="W16" i="26"/>
  <c r="Z20" i="26"/>
  <c r="P20" i="27"/>
  <c r="AB20" i="27"/>
  <c r="S20" i="27"/>
  <c r="U17" i="27"/>
  <c r="X17" i="27"/>
  <c r="T18" i="28"/>
  <c r="T17" i="29"/>
  <c r="S17" i="29"/>
  <c r="N17" i="29"/>
  <c r="R20" i="30"/>
  <c r="P18" i="30"/>
  <c r="X16" i="30"/>
  <c r="Y16" i="31"/>
  <c r="P16" i="31"/>
  <c r="S16" i="31"/>
  <c r="V20" i="32"/>
  <c r="O19" i="32"/>
  <c r="M20" i="32"/>
  <c r="AB20" i="30"/>
  <c r="P16" i="23"/>
  <c r="R17" i="27"/>
  <c r="K19" i="29"/>
  <c r="AD16" i="30"/>
  <c r="J16" i="31"/>
  <c r="AC16" i="25"/>
  <c r="AD17" i="27"/>
  <c r="H20" i="30"/>
  <c r="L17" i="27"/>
  <c r="O18" i="30"/>
  <c r="Z16" i="30"/>
  <c r="J16" i="30"/>
  <c r="H16" i="30"/>
  <c r="R16" i="30"/>
  <c r="T16" i="30"/>
  <c r="X18" i="30"/>
  <c r="Q63" i="1"/>
  <c r="N16" i="25"/>
  <c r="X20" i="27"/>
  <c r="P20" i="32"/>
  <c r="Q20" i="32"/>
  <c r="H16" i="23"/>
  <c r="AB20" i="25"/>
  <c r="R20" i="25"/>
  <c r="I16" i="25"/>
  <c r="V16" i="25"/>
  <c r="S16" i="26"/>
  <c r="AD20" i="26"/>
  <c r="T20" i="27"/>
  <c r="W20" i="27"/>
  <c r="M17" i="27"/>
  <c r="AB17" i="27"/>
  <c r="P17" i="29"/>
  <c r="AC17" i="29"/>
  <c r="O17" i="29"/>
  <c r="J17" i="29"/>
  <c r="W16" i="30"/>
  <c r="N20" i="30"/>
  <c r="P16" i="30"/>
  <c r="U16" i="31"/>
  <c r="L16" i="31"/>
  <c r="O16" i="31"/>
  <c r="R20" i="32"/>
  <c r="I20" i="32"/>
  <c r="AA20" i="30"/>
  <c r="M20" i="27"/>
  <c r="L16" i="30"/>
  <c r="AC16" i="27"/>
  <c r="N16" i="27"/>
  <c r="AD16" i="27"/>
  <c r="N17" i="25"/>
  <c r="V17" i="25"/>
  <c r="X18" i="31"/>
  <c r="P18" i="31"/>
  <c r="K20" i="30"/>
  <c r="Z18" i="30"/>
  <c r="J18" i="30"/>
  <c r="H16" i="25"/>
  <c r="M16" i="25"/>
  <c r="W20" i="25"/>
  <c r="U20" i="25"/>
  <c r="M20" i="30"/>
  <c r="K20" i="27"/>
  <c r="J18" i="28"/>
  <c r="Z20" i="30"/>
  <c r="M16" i="30"/>
  <c r="R18" i="30"/>
  <c r="V20" i="29"/>
  <c r="N20" i="29"/>
  <c r="H20" i="29"/>
  <c r="AD20" i="29"/>
  <c r="X16" i="23"/>
  <c r="L20" i="25"/>
  <c r="V20" i="25"/>
  <c r="Z16" i="25"/>
  <c r="O16" i="26"/>
  <c r="T20" i="26"/>
  <c r="AC16" i="26"/>
  <c r="L20" i="27"/>
  <c r="AA20" i="27"/>
  <c r="L17" i="29"/>
  <c r="U17" i="29"/>
  <c r="K17" i="29"/>
  <c r="S16" i="30"/>
  <c r="J20" i="30"/>
  <c r="Q16" i="31"/>
  <c r="Q76" i="31" s="1"/>
  <c r="D7" i="31" s="1"/>
  <c r="K16" i="31"/>
  <c r="N20" i="32"/>
  <c r="X20" i="32"/>
  <c r="AA20" i="29"/>
  <c r="M67" i="1"/>
  <c r="AA20" i="32"/>
  <c r="AB20" i="32"/>
  <c r="S18" i="26"/>
  <c r="Z16" i="23"/>
  <c r="V18" i="30"/>
  <c r="T20" i="32"/>
  <c r="X19" i="26"/>
  <c r="L19" i="26"/>
  <c r="H19" i="26"/>
  <c r="Y17" i="27"/>
  <c r="Z17" i="27"/>
  <c r="J17" i="27"/>
  <c r="P16" i="25"/>
  <c r="U16" i="25"/>
  <c r="P20" i="30"/>
  <c r="O20" i="32"/>
  <c r="AA16" i="25"/>
  <c r="V17" i="27"/>
  <c r="G20" i="30"/>
  <c r="AD20" i="30"/>
  <c r="X20" i="30"/>
  <c r="T19" i="32"/>
  <c r="K19" i="32"/>
  <c r="L20" i="26"/>
  <c r="Q20" i="26"/>
  <c r="M20" i="26"/>
  <c r="K18" i="30"/>
  <c r="U20" i="32"/>
  <c r="V16" i="31"/>
  <c r="V19" i="32"/>
  <c r="H20" i="26"/>
  <c r="V20" i="26"/>
  <c r="I20" i="26"/>
  <c r="O20" i="27"/>
  <c r="T18" i="30"/>
  <c r="S16" i="23"/>
  <c r="Z20" i="25"/>
  <c r="AD16" i="25"/>
  <c r="X16" i="26"/>
  <c r="K16" i="26"/>
  <c r="X20" i="26"/>
  <c r="M16" i="26"/>
  <c r="K17" i="27"/>
  <c r="Y18" i="28"/>
  <c r="H17" i="29"/>
  <c r="I17" i="29"/>
  <c r="AC20" i="29"/>
  <c r="Y18" i="30"/>
  <c r="O16" i="30"/>
  <c r="M16" i="31"/>
  <c r="AC17" i="31"/>
  <c r="G16" i="31"/>
  <c r="J20" i="32"/>
  <c r="X19" i="32"/>
  <c r="H20" i="32"/>
  <c r="G20" i="32"/>
  <c r="AB19" i="32"/>
  <c r="AB20" i="29"/>
  <c r="AA16" i="30"/>
  <c r="G18" i="26"/>
  <c r="J16" i="23"/>
  <c r="H18" i="30"/>
  <c r="AD18" i="30"/>
  <c r="AD16" i="31"/>
  <c r="K20" i="32"/>
  <c r="Z20" i="24"/>
  <c r="H20" i="24"/>
  <c r="AD20" i="24"/>
  <c r="P17" i="26"/>
  <c r="L17" i="26"/>
  <c r="R16" i="31"/>
  <c r="X16" i="25"/>
  <c r="AB16" i="25"/>
  <c r="O20" i="30"/>
  <c r="T16" i="25"/>
  <c r="H17" i="27"/>
  <c r="L16" i="25"/>
  <c r="K18" i="28"/>
  <c r="I18" i="28"/>
  <c r="I17" i="27"/>
  <c r="AD20" i="32"/>
  <c r="H20" i="27"/>
  <c r="I20" i="27"/>
  <c r="AA20" i="25"/>
  <c r="M20" i="25"/>
  <c r="N17" i="27"/>
  <c r="P17" i="27"/>
  <c r="X16" i="31"/>
  <c r="AA16" i="31"/>
  <c r="AC17" i="27"/>
  <c r="AB18" i="28"/>
  <c r="Z20" i="32"/>
  <c r="N16" i="23"/>
  <c r="AD20" i="25"/>
  <c r="G16" i="25"/>
  <c r="T20" i="25"/>
  <c r="T16" i="26"/>
  <c r="U16" i="26"/>
  <c r="AC18" i="26"/>
  <c r="G16" i="26"/>
  <c r="AB20" i="26"/>
  <c r="AB18" i="26"/>
  <c r="AD16" i="26"/>
  <c r="AC20" i="27"/>
  <c r="N20" i="27"/>
  <c r="O17" i="27"/>
  <c r="U18" i="28"/>
  <c r="Y20" i="29"/>
  <c r="U18" i="30"/>
  <c r="K16" i="30"/>
  <c r="I16" i="31"/>
  <c r="Y17" i="31"/>
  <c r="AB17" i="31"/>
  <c r="Y19" i="32"/>
  <c r="P19" i="32"/>
  <c r="W19" i="32"/>
  <c r="Z19" i="32"/>
  <c r="N18" i="30"/>
  <c r="N16" i="31"/>
  <c r="S19" i="32"/>
  <c r="M18" i="23"/>
  <c r="AC18" i="23"/>
  <c r="AB18" i="30"/>
  <c r="Y20" i="32"/>
  <c r="AA18" i="28"/>
  <c r="O18" i="26"/>
  <c r="K18" i="26"/>
  <c r="T17" i="27"/>
  <c r="K20" i="29"/>
  <c r="V20" i="30"/>
  <c r="I16" i="30"/>
  <c r="I16" i="23"/>
  <c r="Q16" i="25"/>
  <c r="G20" i="25"/>
  <c r="Z18" i="26"/>
  <c r="P16" i="26"/>
  <c r="AA20" i="26"/>
  <c r="Y18" i="26"/>
  <c r="X18" i="26"/>
  <c r="U20" i="27"/>
  <c r="R20" i="27"/>
  <c r="S17" i="27"/>
  <c r="AD18" i="28"/>
  <c r="M18" i="28"/>
  <c r="U20" i="29"/>
  <c r="W20" i="30"/>
  <c r="Q18" i="30"/>
  <c r="G16" i="30"/>
  <c r="AC20" i="30"/>
  <c r="S17" i="31"/>
  <c r="U17" i="31"/>
  <c r="X17" i="31"/>
  <c r="U19" i="32"/>
  <c r="H19" i="32"/>
  <c r="J19" i="32"/>
  <c r="O64" i="1"/>
  <c r="AD18" i="26"/>
  <c r="P18" i="28"/>
  <c r="N16" i="30"/>
  <c r="AC18" i="30"/>
  <c r="Z18" i="31"/>
  <c r="S20" i="32"/>
  <c r="X17" i="23"/>
  <c r="H17" i="23"/>
  <c r="Z18" i="24"/>
  <c r="V18" i="24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12" i="18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G76" i="23" s="1"/>
  <c r="D2" i="23" s="1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22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V5" i="18" s="1"/>
  <c r="J5" i="18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Q76" i="27" s="1"/>
  <c r="D7" i="27" s="1"/>
  <c r="Z69" i="28"/>
  <c r="W68" i="23"/>
  <c r="U68" i="23"/>
  <c r="J68" i="23"/>
  <c r="T68" i="23"/>
  <c r="K66" i="24"/>
  <c r="Y66" i="24"/>
  <c r="I66" i="24"/>
  <c r="T66" i="24"/>
  <c r="L66" i="24"/>
  <c r="L76" i="24" s="1"/>
  <c r="E4" i="24" s="1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Z76" i="30" s="1"/>
  <c r="E11" i="30" s="1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6" i="18"/>
  <c r="H67" i="1"/>
  <c r="T21" i="18"/>
  <c r="T18" i="18"/>
  <c r="Q67" i="1"/>
  <c r="S68" i="23"/>
  <c r="S76" i="23" s="1"/>
  <c r="D8" i="23" s="1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26" i="18"/>
  <c r="P68" i="29"/>
  <c r="AA68" i="29"/>
  <c r="I68" i="29"/>
  <c r="Y68" i="29"/>
  <c r="J68" i="29"/>
  <c r="Z68" i="29"/>
  <c r="Z76" i="29" s="1"/>
  <c r="E11" i="29" s="1"/>
  <c r="G68" i="29"/>
  <c r="W68" i="29"/>
  <c r="L68" i="29"/>
  <c r="M68" i="29"/>
  <c r="M76" i="29" s="1"/>
  <c r="D5" i="29" s="1"/>
  <c r="N68" i="29"/>
  <c r="N76" i="29" s="1"/>
  <c r="E5" i="29" s="1"/>
  <c r="K68" i="29"/>
  <c r="AC68" i="29"/>
  <c r="AD68" i="29"/>
  <c r="T68" i="29"/>
  <c r="AB68" i="29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S76" i="24" s="1"/>
  <c r="D8" i="24" s="1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8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43" i="18"/>
  <c r="T35" i="18"/>
  <c r="T39" i="18"/>
  <c r="T24" i="18"/>
  <c r="T30" i="18"/>
  <c r="T45" i="18"/>
  <c r="T47" i="18"/>
  <c r="T32" i="18"/>
  <c r="T10" i="18"/>
  <c r="T11" i="18"/>
  <c r="T23" i="18"/>
  <c r="T29" i="18"/>
  <c r="T25" i="18"/>
  <c r="T41" i="18"/>
  <c r="T31" i="18"/>
  <c r="T27" i="18"/>
  <c r="T42" i="18"/>
  <c r="T14" i="18"/>
  <c r="I75" i="1"/>
  <c r="O74" i="1"/>
  <c r="T40" i="18"/>
  <c r="T13" i="18"/>
  <c r="AA69" i="28"/>
  <c r="K69" i="28"/>
  <c r="V69" i="28"/>
  <c r="X69" i="28"/>
  <c r="U69" i="28"/>
  <c r="T69" i="28"/>
  <c r="L69" i="28"/>
  <c r="W69" i="28"/>
  <c r="W76" i="28" s="1"/>
  <c r="D10" i="28" s="1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AC76" i="27" s="1"/>
  <c r="D13" i="27" s="1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O76" i="23" s="1"/>
  <c r="D6" i="23" s="1"/>
  <c r="AC68" i="23"/>
  <c r="M68" i="23"/>
  <c r="L68" i="23"/>
  <c r="P76" i="23"/>
  <c r="E6" i="23" s="1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X67" i="26"/>
  <c r="J68" i="27"/>
  <c r="H68" i="27"/>
  <c r="I69" i="28"/>
  <c r="I76" i="28" s="1"/>
  <c r="D3" i="28" s="1"/>
  <c r="O69" i="28"/>
  <c r="O76" i="28" s="1"/>
  <c r="D6" i="28" s="1"/>
  <c r="Y66" i="30"/>
  <c r="G70" i="31"/>
  <c r="T54" i="18"/>
  <c r="AB67" i="32"/>
  <c r="AB76" i="32" s="1"/>
  <c r="E12" i="32" s="1"/>
  <c r="S67" i="32"/>
  <c r="AD67" i="32"/>
  <c r="N67" i="32"/>
  <c r="H67" i="32"/>
  <c r="Y67" i="32"/>
  <c r="L67" i="32"/>
  <c r="O67" i="32"/>
  <c r="Z67" i="32"/>
  <c r="J67" i="32"/>
  <c r="AC67" i="32"/>
  <c r="AC76" i="32" s="1"/>
  <c r="D13" i="32" s="1"/>
  <c r="I67" i="32"/>
  <c r="AA67" i="32"/>
  <c r="K67" i="32"/>
  <c r="V67" i="32"/>
  <c r="X67" i="32"/>
  <c r="U67" i="32"/>
  <c r="T67" i="32"/>
  <c r="O61" i="1"/>
  <c r="T5" i="18"/>
  <c r="K68" i="23"/>
  <c r="Y68" i="23"/>
  <c r="I68" i="23"/>
  <c r="I76" i="23" s="1"/>
  <c r="D3" i="23" s="1"/>
  <c r="AA68" i="23"/>
  <c r="AA76" i="23" s="1"/>
  <c r="D12" i="23" s="1"/>
  <c r="D12" i="17" s="1"/>
  <c r="AD68" i="23"/>
  <c r="V68" i="23"/>
  <c r="Z68" i="23"/>
  <c r="Z76" i="23" s="1"/>
  <c r="E11" i="23" s="1"/>
  <c r="Z70" i="24"/>
  <c r="H70" i="24"/>
  <c r="O69" i="25"/>
  <c r="R69" i="25"/>
  <c r="Y69" i="25"/>
  <c r="I69" i="25"/>
  <c r="G67" i="26"/>
  <c r="Q67" i="26"/>
  <c r="J67" i="26"/>
  <c r="AB67" i="26"/>
  <c r="S68" i="27"/>
  <c r="S76" i="27" s="1"/>
  <c r="D8" i="27" s="1"/>
  <c r="Y68" i="27"/>
  <c r="AB68" i="27"/>
  <c r="AC69" i="28"/>
  <c r="AC76" i="28" s="1"/>
  <c r="D13" i="28" s="1"/>
  <c r="T16" i="18"/>
  <c r="L82" i="1"/>
  <c r="S82" i="1" s="1"/>
  <c r="T61" i="18"/>
  <c r="L71" i="1"/>
  <c r="T51" i="18"/>
  <c r="L69" i="1"/>
  <c r="T49" i="18"/>
  <c r="L59" i="1"/>
  <c r="T12" i="18"/>
  <c r="T38" i="18"/>
  <c r="T7" i="18"/>
  <c r="P76" i="1"/>
  <c r="T56" i="18"/>
  <c r="P64" i="1"/>
  <c r="T19" i="18"/>
  <c r="T37" i="18"/>
  <c r="T20" i="18"/>
  <c r="T34" i="18"/>
  <c r="T4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H76" i="30" s="1"/>
  <c r="E2" i="30" s="1"/>
  <c r="Q66" i="30"/>
  <c r="G66" i="30"/>
  <c r="W66" i="30"/>
  <c r="X66" i="30"/>
  <c r="L66" i="30"/>
  <c r="AB66" i="30"/>
  <c r="P66" i="30"/>
  <c r="R66" i="30"/>
  <c r="U66" i="30"/>
  <c r="K66" i="30"/>
  <c r="T36" i="18"/>
  <c r="N73" i="1"/>
  <c r="T53" i="18"/>
  <c r="T44" i="18"/>
  <c r="T28" i="18"/>
  <c r="T2" i="18"/>
  <c r="M70" i="1"/>
  <c r="T50" i="18"/>
  <c r="M62" i="1"/>
  <c r="T15" i="18"/>
  <c r="T33" i="18"/>
  <c r="T3" i="18"/>
  <c r="T17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N76" i="32"/>
  <c r="E5" i="32" s="1"/>
  <c r="AM47" i="32"/>
  <c r="AM48" i="31"/>
  <c r="AM43" i="31"/>
  <c r="AM41" i="31"/>
  <c r="AM29" i="31"/>
  <c r="AM45" i="30"/>
  <c r="Q76" i="30"/>
  <c r="D7" i="30" s="1"/>
  <c r="X76" i="29"/>
  <c r="E10" i="29" s="1"/>
  <c r="AM41" i="29"/>
  <c r="AM51" i="29"/>
  <c r="P76" i="29"/>
  <c r="E6" i="29" s="1"/>
  <c r="AM26" i="29"/>
  <c r="G76" i="28"/>
  <c r="D2" i="28" s="1"/>
  <c r="L3" i="19" s="1"/>
  <c r="AM22" i="27"/>
  <c r="AM18" i="27"/>
  <c r="AM45" i="27"/>
  <c r="AM35" i="27"/>
  <c r="AM26" i="27"/>
  <c r="AB76" i="27"/>
  <c r="E12" i="27" s="1"/>
  <c r="I76" i="26"/>
  <c r="D3" i="26" s="1"/>
  <c r="AM48" i="25"/>
  <c r="AM26" i="25"/>
  <c r="AM28" i="25"/>
  <c r="AM30" i="25"/>
  <c r="AM44" i="25"/>
  <c r="AM29" i="25"/>
  <c r="AM30" i="24"/>
  <c r="Q76" i="24"/>
  <c r="D7" i="24" s="1"/>
  <c r="AM51" i="24"/>
  <c r="AM47" i="24"/>
  <c r="AM38" i="24"/>
  <c r="AM48" i="23"/>
  <c r="Q76" i="23"/>
  <c r="D7" i="23" s="1"/>
  <c r="AM20" i="23"/>
  <c r="W76" i="23"/>
  <c r="D10" i="23" s="1"/>
  <c r="R76" i="23"/>
  <c r="E7" i="23" s="1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W49" i="6" l="1"/>
  <c r="X49" i="6"/>
  <c r="Y49" i="6"/>
  <c r="Z49" i="6"/>
  <c r="T49" i="6"/>
  <c r="AD49" i="6"/>
  <c r="U49" i="6"/>
  <c r="V49" i="6"/>
  <c r="AC49" i="6"/>
  <c r="AB49" i="6"/>
  <c r="AA49" i="6"/>
  <c r="W41" i="6"/>
  <c r="X41" i="6"/>
  <c r="Y41" i="6"/>
  <c r="Z41" i="6"/>
  <c r="T41" i="6"/>
  <c r="AD41" i="6"/>
  <c r="U41" i="6"/>
  <c r="V41" i="6"/>
  <c r="S41" i="6"/>
  <c r="AC41" i="6"/>
  <c r="AB41" i="6"/>
  <c r="AA41" i="6"/>
  <c r="AC18" i="21"/>
  <c r="S76" i="25"/>
  <c r="D8" i="25" s="1"/>
  <c r="P76" i="27"/>
  <c r="E6" i="27" s="1"/>
  <c r="U42" i="6"/>
  <c r="V42" i="6"/>
  <c r="W42" i="6"/>
  <c r="X42" i="6"/>
  <c r="Z42" i="6"/>
  <c r="S42" i="6"/>
  <c r="AC42" i="6"/>
  <c r="T42" i="6"/>
  <c r="AD42" i="6"/>
  <c r="Y42" i="6"/>
  <c r="AA42" i="6"/>
  <c r="AB42" i="6"/>
  <c r="Y48" i="6"/>
  <c r="Z48" i="6"/>
  <c r="AC48" i="6"/>
  <c r="T48" i="6"/>
  <c r="AD48" i="6"/>
  <c r="V48" i="6"/>
  <c r="W48" i="6"/>
  <c r="X48" i="6"/>
  <c r="U48" i="6"/>
  <c r="AB48" i="6"/>
  <c r="AA48" i="6"/>
  <c r="Y40" i="6"/>
  <c r="Z40" i="6"/>
  <c r="S40" i="6"/>
  <c r="AC40" i="6"/>
  <c r="T40" i="6"/>
  <c r="AD40" i="6"/>
  <c r="V40" i="6"/>
  <c r="W40" i="6"/>
  <c r="X40" i="6"/>
  <c r="U40" i="6"/>
  <c r="AA40" i="6"/>
  <c r="AB40" i="6"/>
  <c r="K76" i="24"/>
  <c r="D4" i="24" s="1"/>
  <c r="Q76" i="26"/>
  <c r="D7" i="26" s="1"/>
  <c r="R76" i="24"/>
  <c r="E7" i="24" s="1"/>
  <c r="T76" i="32"/>
  <c r="E8" i="32" s="1"/>
  <c r="U50" i="6"/>
  <c r="V50" i="6"/>
  <c r="W50" i="6"/>
  <c r="X50" i="6"/>
  <c r="Z50" i="6"/>
  <c r="AC50" i="6"/>
  <c r="T50" i="6"/>
  <c r="AD50" i="6"/>
  <c r="Y50" i="6"/>
  <c r="AB50" i="6"/>
  <c r="AA50" i="6"/>
  <c r="AC76" i="25"/>
  <c r="D13" i="25" s="1"/>
  <c r="W76" i="27"/>
  <c r="D10" i="27" s="1"/>
  <c r="I76" i="27"/>
  <c r="D3" i="27" s="1"/>
  <c r="H76" i="28"/>
  <c r="E2" i="28" s="1"/>
  <c r="H76" i="27"/>
  <c r="E2" i="27" s="1"/>
  <c r="Y36" i="6"/>
  <c r="Z36" i="6"/>
  <c r="S36" i="6"/>
  <c r="AC36" i="6"/>
  <c r="T36" i="6"/>
  <c r="AD36" i="6"/>
  <c r="V36" i="6"/>
  <c r="W36" i="6"/>
  <c r="X36" i="6"/>
  <c r="U36" i="6"/>
  <c r="AA36" i="6"/>
  <c r="AB36" i="6"/>
  <c r="AC47" i="6"/>
  <c r="T47" i="6"/>
  <c r="AD47" i="6"/>
  <c r="U47" i="6"/>
  <c r="V47" i="6"/>
  <c r="X47" i="6"/>
  <c r="Y47" i="6"/>
  <c r="Z47" i="6"/>
  <c r="W47" i="6"/>
  <c r="AA47" i="6"/>
  <c r="AB47" i="6"/>
  <c r="S39" i="6"/>
  <c r="AC39" i="6"/>
  <c r="T39" i="6"/>
  <c r="AD39" i="6"/>
  <c r="U39" i="6"/>
  <c r="V39" i="6"/>
  <c r="X39" i="6"/>
  <c r="Y39" i="6"/>
  <c r="Z39" i="6"/>
  <c r="W39" i="6"/>
  <c r="AA39" i="6"/>
  <c r="AB39" i="6"/>
  <c r="U46" i="6"/>
  <c r="V46" i="6"/>
  <c r="W46" i="6"/>
  <c r="X46" i="6"/>
  <c r="Z46" i="6"/>
  <c r="AC46" i="6"/>
  <c r="T46" i="6"/>
  <c r="AD46" i="6"/>
  <c r="Y46" i="6"/>
  <c r="AA46" i="6"/>
  <c r="AB46" i="6"/>
  <c r="U38" i="6"/>
  <c r="V38" i="6"/>
  <c r="W38" i="6"/>
  <c r="X38" i="6"/>
  <c r="Z38" i="6"/>
  <c r="S38" i="6"/>
  <c r="AC38" i="6"/>
  <c r="T38" i="6"/>
  <c r="AD38" i="6"/>
  <c r="Y38" i="6"/>
  <c r="AA38" i="6"/>
  <c r="AB38" i="6"/>
  <c r="R76" i="32"/>
  <c r="E7" i="32" s="1"/>
  <c r="V45" i="18"/>
  <c r="E3" i="19"/>
  <c r="AA76" i="28"/>
  <c r="D12" i="28" s="1"/>
  <c r="J12" i="17" s="1"/>
  <c r="N76" i="23"/>
  <c r="E5" i="23" s="1"/>
  <c r="N76" i="26"/>
  <c r="E5" i="26" s="1"/>
  <c r="I76" i="24"/>
  <c r="D3" i="24" s="1"/>
  <c r="AB76" i="24"/>
  <c r="E12" i="24" s="1"/>
  <c r="W76" i="29"/>
  <c r="D10" i="29" s="1"/>
  <c r="W45" i="6"/>
  <c r="X45" i="6"/>
  <c r="Y45" i="6"/>
  <c r="Z45" i="6"/>
  <c r="T45" i="6"/>
  <c r="AD45" i="6"/>
  <c r="U45" i="6"/>
  <c r="V45" i="6"/>
  <c r="S45" i="6"/>
  <c r="AC45" i="6"/>
  <c r="AA45" i="6"/>
  <c r="AB45" i="6"/>
  <c r="W37" i="6"/>
  <c r="X37" i="6"/>
  <c r="Y37" i="6"/>
  <c r="Z37" i="6"/>
  <c r="T37" i="6"/>
  <c r="AD37" i="6"/>
  <c r="U37" i="6"/>
  <c r="V37" i="6"/>
  <c r="AC37" i="6"/>
  <c r="S37" i="6"/>
  <c r="AA37" i="6"/>
  <c r="AB37" i="6"/>
  <c r="L76" i="32"/>
  <c r="E4" i="32" s="1"/>
  <c r="Y76" i="29"/>
  <c r="D11" i="29" s="1"/>
  <c r="V16" i="18"/>
  <c r="AD76" i="24"/>
  <c r="E13" i="24" s="1"/>
  <c r="Y76" i="27"/>
  <c r="D11" i="27" s="1"/>
  <c r="Y44" i="6"/>
  <c r="Z44" i="6"/>
  <c r="S44" i="6"/>
  <c r="AC44" i="6"/>
  <c r="T44" i="6"/>
  <c r="AD44" i="6"/>
  <c r="V44" i="6"/>
  <c r="W44" i="6"/>
  <c r="X44" i="6"/>
  <c r="U44" i="6"/>
  <c r="AB44" i="6"/>
  <c r="AA44" i="6"/>
  <c r="M76" i="28"/>
  <c r="D5" i="28" s="1"/>
  <c r="S76" i="26"/>
  <c r="D8" i="26" s="1"/>
  <c r="AC76" i="24"/>
  <c r="D13" i="24" s="1"/>
  <c r="AA76" i="32"/>
  <c r="D12" i="32" s="1"/>
  <c r="N12" i="17" s="1"/>
  <c r="O76" i="24"/>
  <c r="D6" i="24" s="1"/>
  <c r="S51" i="6"/>
  <c r="AC51" i="6"/>
  <c r="T51" i="6"/>
  <c r="AD51" i="6"/>
  <c r="V51" i="6"/>
  <c r="X51" i="6"/>
  <c r="Y51" i="6"/>
  <c r="Z51" i="6"/>
  <c r="W51" i="6"/>
  <c r="AA51" i="6"/>
  <c r="AB51" i="6"/>
  <c r="S43" i="6"/>
  <c r="AC43" i="6"/>
  <c r="T43" i="6"/>
  <c r="AD43" i="6"/>
  <c r="U43" i="6"/>
  <c r="V43" i="6"/>
  <c r="X43" i="6"/>
  <c r="Y43" i="6"/>
  <c r="Z43" i="6"/>
  <c r="W43" i="6"/>
  <c r="AA43" i="6"/>
  <c r="AB43" i="6"/>
  <c r="G76" i="32"/>
  <c r="D2" i="32" s="1"/>
  <c r="W76" i="26"/>
  <c r="D10" i="26" s="1"/>
  <c r="Q76" i="32"/>
  <c r="D7" i="32" s="1"/>
  <c r="G76" i="24"/>
  <c r="D2" i="24" s="1"/>
  <c r="F3" i="19" s="1"/>
  <c r="H76" i="23"/>
  <c r="E2" i="23" s="1"/>
  <c r="Q76" i="25"/>
  <c r="D7" i="25" s="1"/>
  <c r="K76" i="26"/>
  <c r="D4" i="26" s="1"/>
  <c r="T76" i="23"/>
  <c r="E8" i="23" s="1"/>
  <c r="N76" i="27"/>
  <c r="E5" i="27" s="1"/>
  <c r="J76" i="24"/>
  <c r="E3" i="24" s="1"/>
  <c r="G76" i="25"/>
  <c r="D2" i="25" s="1"/>
  <c r="J76" i="28"/>
  <c r="E3" i="28" s="1"/>
  <c r="Z35" i="6"/>
  <c r="AC35" i="6"/>
  <c r="AD35" i="6"/>
  <c r="S35" i="6"/>
  <c r="U35" i="6"/>
  <c r="T35" i="6"/>
  <c r="V35" i="6"/>
  <c r="W35" i="6"/>
  <c r="X35" i="6"/>
  <c r="Y35" i="6"/>
  <c r="AA35" i="6"/>
  <c r="AB35" i="6"/>
  <c r="AD76" i="32"/>
  <c r="E13" i="32" s="1"/>
  <c r="J76" i="26"/>
  <c r="E3" i="26" s="1"/>
  <c r="Y76" i="23"/>
  <c r="D11" i="23" s="1"/>
  <c r="E11" i="19" s="1"/>
  <c r="AA76" i="27"/>
  <c r="D12" i="27" s="1"/>
  <c r="I12" i="17" s="1"/>
  <c r="M76" i="26"/>
  <c r="D5" i="26" s="1"/>
  <c r="G5" i="17" s="1"/>
  <c r="V33" i="6"/>
  <c r="W33" i="6"/>
  <c r="X33" i="6"/>
  <c r="Y33" i="6"/>
  <c r="AC33" i="6"/>
  <c r="S33" i="6"/>
  <c r="Z33" i="6"/>
  <c r="AD33" i="6"/>
  <c r="T33" i="6"/>
  <c r="U33" i="6"/>
  <c r="AA33" i="6"/>
  <c r="AB33" i="6"/>
  <c r="M76" i="31"/>
  <c r="D5" i="31" s="1"/>
  <c r="M5" i="17" s="1"/>
  <c r="M76" i="23"/>
  <c r="D5" i="23" s="1"/>
  <c r="D5" i="17" s="1"/>
  <c r="X34" i="6"/>
  <c r="Y34" i="6"/>
  <c r="Z34" i="6"/>
  <c r="AC34" i="6"/>
  <c r="S34" i="6"/>
  <c r="U34" i="6"/>
  <c r="AD34" i="6"/>
  <c r="T34" i="6"/>
  <c r="V34" i="6"/>
  <c r="W34" i="6"/>
  <c r="AA34" i="6"/>
  <c r="AB34" i="6"/>
  <c r="AC76" i="23"/>
  <c r="D13" i="23" s="1"/>
  <c r="E13" i="19" s="1"/>
  <c r="F17" i="1" s="1"/>
  <c r="AA76" i="30"/>
  <c r="D12" i="30" s="1"/>
  <c r="L12" i="17" s="1"/>
  <c r="V76" i="29"/>
  <c r="E9" i="29" s="1"/>
  <c r="L76" i="27"/>
  <c r="E4" i="27" s="1"/>
  <c r="T32" i="6"/>
  <c r="U32" i="6"/>
  <c r="V32" i="6"/>
  <c r="W32" i="6"/>
  <c r="Z32" i="6"/>
  <c r="AC32" i="6"/>
  <c r="X32" i="6"/>
  <c r="Y32" i="6"/>
  <c r="AD32" i="6"/>
  <c r="S32" i="6"/>
  <c r="AB32" i="6"/>
  <c r="AA32" i="6"/>
  <c r="S31" i="6"/>
  <c r="T31" i="6"/>
  <c r="U31" i="6"/>
  <c r="W31" i="6"/>
  <c r="AC31" i="6"/>
  <c r="V31" i="6"/>
  <c r="X31" i="6"/>
  <c r="Y31" i="6"/>
  <c r="Z31" i="6"/>
  <c r="AD31" i="6"/>
  <c r="AB31" i="6"/>
  <c r="AA31" i="6"/>
  <c r="N76" i="31"/>
  <c r="E5" i="31" s="1"/>
  <c r="O76" i="25"/>
  <c r="D6" i="25" s="1"/>
  <c r="S76" i="30"/>
  <c r="D8" i="30" s="1"/>
  <c r="X76" i="23"/>
  <c r="E10" i="23" s="1"/>
  <c r="N76" i="28"/>
  <c r="E5" i="28" s="1"/>
  <c r="T76" i="30"/>
  <c r="E8" i="30" s="1"/>
  <c r="Q76" i="28"/>
  <c r="D7" i="28" s="1"/>
  <c r="J7" i="17" s="1"/>
  <c r="U76" i="23"/>
  <c r="D9" i="23" s="1"/>
  <c r="E9" i="19" s="1"/>
  <c r="M76" i="27"/>
  <c r="D5" i="27" s="1"/>
  <c r="I5" i="17" s="1"/>
  <c r="AC76" i="29"/>
  <c r="D13" i="29" s="1"/>
  <c r="AA76" i="29"/>
  <c r="D12" i="29" s="1"/>
  <c r="K12" i="17" s="1"/>
  <c r="O76" i="30"/>
  <c r="D6" i="30" s="1"/>
  <c r="N6" i="19" s="1"/>
  <c r="Y76" i="30"/>
  <c r="D11" i="30" s="1"/>
  <c r="N11" i="19" s="1"/>
  <c r="AB76" i="29"/>
  <c r="E12" i="29" s="1"/>
  <c r="L76" i="29"/>
  <c r="E4" i="29" s="1"/>
  <c r="T76" i="31"/>
  <c r="E8" i="31" s="1"/>
  <c r="Y76" i="26"/>
  <c r="D11" i="26" s="1"/>
  <c r="H76" i="29"/>
  <c r="E2" i="29" s="1"/>
  <c r="S76" i="32"/>
  <c r="D8" i="32" s="1"/>
  <c r="N8" i="17" s="1"/>
  <c r="I76" i="32"/>
  <c r="D3" i="32" s="1"/>
  <c r="N3" i="17" s="1"/>
  <c r="L76" i="26"/>
  <c r="E4" i="26" s="1"/>
  <c r="W30" i="6"/>
  <c r="Z30" i="6"/>
  <c r="S30" i="6"/>
  <c r="V30" i="6"/>
  <c r="X30" i="6"/>
  <c r="Y30" i="6"/>
  <c r="AC30" i="6"/>
  <c r="AD30" i="6"/>
  <c r="T30" i="6"/>
  <c r="U30" i="6"/>
  <c r="AB30" i="6"/>
  <c r="AA30" i="6"/>
  <c r="U29" i="6"/>
  <c r="X29" i="6"/>
  <c r="V29" i="6"/>
  <c r="W29" i="6"/>
  <c r="Y29" i="6"/>
  <c r="Z29" i="6"/>
  <c r="AC29" i="6"/>
  <c r="AD29" i="6"/>
  <c r="S29" i="6"/>
  <c r="T29" i="6"/>
  <c r="AB29" i="6"/>
  <c r="AA29" i="6"/>
  <c r="S28" i="6"/>
  <c r="V28" i="6"/>
  <c r="AC28" i="6"/>
  <c r="AD28" i="6"/>
  <c r="T28" i="6"/>
  <c r="U28" i="6"/>
  <c r="W28" i="6"/>
  <c r="X28" i="6"/>
  <c r="Y28" i="6"/>
  <c r="Z28" i="6"/>
  <c r="AA28" i="6"/>
  <c r="AB28" i="6"/>
  <c r="K76" i="25"/>
  <c r="D4" i="25" s="1"/>
  <c r="P76" i="32"/>
  <c r="E6" i="32" s="1"/>
  <c r="AC26" i="6"/>
  <c r="W26" i="6"/>
  <c r="X26" i="6"/>
  <c r="AD26" i="6"/>
  <c r="S26" i="6"/>
  <c r="T26" i="6"/>
  <c r="U26" i="6"/>
  <c r="V26" i="6"/>
  <c r="Y26" i="6"/>
  <c r="Z26" i="6"/>
  <c r="AB26" i="6"/>
  <c r="AA26" i="6"/>
  <c r="V76" i="30"/>
  <c r="E9" i="30" s="1"/>
  <c r="L76" i="23"/>
  <c r="E4" i="23" s="1"/>
  <c r="T76" i="24"/>
  <c r="E8" i="24" s="1"/>
  <c r="W76" i="30"/>
  <c r="D10" i="30" s="1"/>
  <c r="L10" i="17" s="1"/>
  <c r="X76" i="24"/>
  <c r="E10" i="24" s="1"/>
  <c r="AC76" i="30"/>
  <c r="D13" i="30" s="1"/>
  <c r="N13" i="19" s="1"/>
  <c r="P76" i="26"/>
  <c r="E6" i="26" s="1"/>
  <c r="M76" i="32"/>
  <c r="D5" i="32" s="1"/>
  <c r="N5" i="17" s="1"/>
  <c r="T27" i="6"/>
  <c r="Z27" i="6"/>
  <c r="AC27" i="6"/>
  <c r="S27" i="6"/>
  <c r="W27" i="6"/>
  <c r="U27" i="6"/>
  <c r="V27" i="6"/>
  <c r="X27" i="6"/>
  <c r="Y27" i="6"/>
  <c r="AD27" i="6"/>
  <c r="AB27" i="6"/>
  <c r="AA27" i="6"/>
  <c r="X76" i="32"/>
  <c r="E10" i="32" s="1"/>
  <c r="AD76" i="25"/>
  <c r="E13" i="25" s="1"/>
  <c r="Q76" i="29"/>
  <c r="D7" i="29" s="1"/>
  <c r="D17" i="18"/>
  <c r="D2" i="18"/>
  <c r="D23" i="18"/>
  <c r="D9" i="18"/>
  <c r="D8" i="18"/>
  <c r="D31" i="18"/>
  <c r="D43" i="18"/>
  <c r="D48" i="18"/>
  <c r="D14" i="18"/>
  <c r="D37" i="18"/>
  <c r="D26" i="18"/>
  <c r="D18" i="18"/>
  <c r="D55" i="18"/>
  <c r="D27" i="18"/>
  <c r="D39" i="18"/>
  <c r="D56" i="18"/>
  <c r="D41" i="18"/>
  <c r="D42" i="18"/>
  <c r="D32" i="18"/>
  <c r="D44" i="18"/>
  <c r="D49" i="18"/>
  <c r="D11" i="18"/>
  <c r="D20" i="18"/>
  <c r="D33" i="18"/>
  <c r="D45" i="18"/>
  <c r="D50" i="18"/>
  <c r="D22" i="18"/>
  <c r="D7" i="18"/>
  <c r="D34" i="18"/>
  <c r="D12" i="18"/>
  <c r="D51" i="18"/>
  <c r="D3" i="18"/>
  <c r="D24" i="18"/>
  <c r="D35" i="18"/>
  <c r="D16" i="18"/>
  <c r="D52" i="18"/>
  <c r="D4" i="18"/>
  <c r="D13" i="18"/>
  <c r="D36" i="18"/>
  <c r="D5" i="18"/>
  <c r="D53" i="18"/>
  <c r="D10" i="18"/>
  <c r="D25" i="18"/>
  <c r="D15" i="18"/>
  <c r="D54" i="18"/>
  <c r="D21" i="18"/>
  <c r="D38" i="18"/>
  <c r="D19" i="18"/>
  <c r="D28" i="18"/>
  <c r="D40" i="18"/>
  <c r="D6" i="18"/>
  <c r="D29" i="18"/>
  <c r="D46" i="18"/>
  <c r="D30" i="18"/>
  <c r="D47" i="18"/>
  <c r="D57" i="18"/>
  <c r="D58" i="18"/>
  <c r="D60" i="18"/>
  <c r="D61" i="18"/>
  <c r="D59" i="18"/>
  <c r="J76" i="29"/>
  <c r="E3" i="29" s="1"/>
  <c r="X25" i="6"/>
  <c r="W25" i="6"/>
  <c r="Y25" i="6"/>
  <c r="Z25" i="6"/>
  <c r="U25" i="6"/>
  <c r="V25" i="6"/>
  <c r="AC25" i="6"/>
  <c r="AD25" i="6"/>
  <c r="S25" i="6"/>
  <c r="T25" i="6"/>
  <c r="AB25" i="6"/>
  <c r="AA25" i="6"/>
  <c r="O76" i="31"/>
  <c r="D6" i="31" s="1"/>
  <c r="M6" i="17" s="1"/>
  <c r="L76" i="31"/>
  <c r="E4" i="31" s="1"/>
  <c r="M76" i="30"/>
  <c r="D5" i="30" s="1"/>
  <c r="L5" i="17" s="1"/>
  <c r="X76" i="26"/>
  <c r="E10" i="26" s="1"/>
  <c r="Y76" i="32"/>
  <c r="D11" i="32" s="1"/>
  <c r="N11" i="17" s="1"/>
  <c r="T23" i="6"/>
  <c r="S23" i="6"/>
  <c r="U23" i="6"/>
  <c r="V23" i="6"/>
  <c r="W23" i="6"/>
  <c r="AD23" i="6"/>
  <c r="X23" i="6"/>
  <c r="AC23" i="6"/>
  <c r="Y23" i="6"/>
  <c r="Z23" i="6"/>
  <c r="AA23" i="6"/>
  <c r="AB23" i="6"/>
  <c r="AD21" i="6"/>
  <c r="W21" i="6"/>
  <c r="AC21" i="6"/>
  <c r="Y21" i="6"/>
  <c r="Z21" i="6"/>
  <c r="S21" i="6"/>
  <c r="T21" i="6"/>
  <c r="U21" i="6"/>
  <c r="V21" i="6"/>
  <c r="X21" i="6"/>
  <c r="AB21" i="6"/>
  <c r="AA21" i="6"/>
  <c r="AD76" i="23"/>
  <c r="E13" i="23" s="1"/>
  <c r="U76" i="28"/>
  <c r="D9" i="28" s="1"/>
  <c r="J9" i="17" s="1"/>
  <c r="O76" i="26"/>
  <c r="D6" i="26" s="1"/>
  <c r="G6" i="17" s="1"/>
  <c r="G76" i="29"/>
  <c r="D2" i="29" s="1"/>
  <c r="M3" i="19" s="1"/>
  <c r="U76" i="26"/>
  <c r="D9" i="26" s="1"/>
  <c r="H9" i="19" s="1"/>
  <c r="T76" i="26"/>
  <c r="E8" i="26" s="1"/>
  <c r="V76" i="24"/>
  <c r="E9" i="24" s="1"/>
  <c r="J76" i="31"/>
  <c r="E3" i="31" s="1"/>
  <c r="AA76" i="24"/>
  <c r="D12" i="24" s="1"/>
  <c r="E12" i="17" s="1"/>
  <c r="J76" i="23"/>
  <c r="E3" i="23" s="1"/>
  <c r="S76" i="31"/>
  <c r="D8" i="31" s="1"/>
  <c r="M8" i="17" s="1"/>
  <c r="U76" i="24"/>
  <c r="D9" i="24" s="1"/>
  <c r="F9" i="19" s="1"/>
  <c r="V76" i="26"/>
  <c r="E9" i="26" s="1"/>
  <c r="I76" i="29"/>
  <c r="D3" i="29" s="1"/>
  <c r="K3" i="17" s="1"/>
  <c r="V24" i="6"/>
  <c r="W24" i="6"/>
  <c r="T24" i="6"/>
  <c r="X24" i="6"/>
  <c r="Y24" i="6"/>
  <c r="Z24" i="6"/>
  <c r="AC24" i="6"/>
  <c r="AD24" i="6"/>
  <c r="S24" i="6"/>
  <c r="U24" i="6"/>
  <c r="AB24" i="6"/>
  <c r="AA24" i="6"/>
  <c r="AC22" i="6"/>
  <c r="S22" i="6"/>
  <c r="T22" i="6"/>
  <c r="AD22" i="6"/>
  <c r="U22" i="6"/>
  <c r="V22" i="6"/>
  <c r="Y22" i="6"/>
  <c r="W22" i="6"/>
  <c r="X22" i="6"/>
  <c r="Z22" i="6"/>
  <c r="AA22" i="6"/>
  <c r="AB22" i="6"/>
  <c r="AD76" i="26"/>
  <c r="E13" i="26" s="1"/>
  <c r="H76" i="32"/>
  <c r="E2" i="32" s="1"/>
  <c r="AC76" i="26"/>
  <c r="D13" i="26" s="1"/>
  <c r="G13" i="17" s="1"/>
  <c r="S76" i="29"/>
  <c r="D8" i="29" s="1"/>
  <c r="M8" i="19" s="1"/>
  <c r="O76" i="32"/>
  <c r="D6" i="32" s="1"/>
  <c r="P6" i="19" s="1"/>
  <c r="K76" i="29"/>
  <c r="D4" i="29" s="1"/>
  <c r="M5" i="19" s="1"/>
  <c r="H76" i="25"/>
  <c r="E2" i="25" s="1"/>
  <c r="AA76" i="26"/>
  <c r="D12" i="26" s="1"/>
  <c r="G12" i="17" s="1"/>
  <c r="Y19" i="6"/>
  <c r="Z19" i="6"/>
  <c r="AC19" i="6"/>
  <c r="AD19" i="6"/>
  <c r="T19" i="6"/>
  <c r="S19" i="6"/>
  <c r="U19" i="6"/>
  <c r="X19" i="6"/>
  <c r="V19" i="6"/>
  <c r="W19" i="6"/>
  <c r="AB19" i="6"/>
  <c r="AA19" i="6"/>
  <c r="W18" i="6"/>
  <c r="X18" i="6"/>
  <c r="Y18" i="6"/>
  <c r="AD18" i="6"/>
  <c r="V18" i="6"/>
  <c r="Z18" i="6"/>
  <c r="AC18" i="6"/>
  <c r="S18" i="6"/>
  <c r="T18" i="6"/>
  <c r="U18" i="6"/>
  <c r="AA18" i="6"/>
  <c r="AB18" i="6"/>
  <c r="R76" i="25"/>
  <c r="E7" i="25" s="1"/>
  <c r="AA76" i="25"/>
  <c r="D12" i="25" s="1"/>
  <c r="F12" i="17" s="1"/>
  <c r="P76" i="30"/>
  <c r="E6" i="30" s="1"/>
  <c r="J76" i="30"/>
  <c r="E3" i="30" s="1"/>
  <c r="AD76" i="27"/>
  <c r="E13" i="27" s="1"/>
  <c r="O76" i="29"/>
  <c r="D6" i="29" s="1"/>
  <c r="M6" i="19" s="1"/>
  <c r="I76" i="30"/>
  <c r="D3" i="30" s="1"/>
  <c r="R76" i="30"/>
  <c r="E7" i="30" s="1"/>
  <c r="Z76" i="31"/>
  <c r="E11" i="31" s="1"/>
  <c r="U76" i="31"/>
  <c r="D9" i="31" s="1"/>
  <c r="O9" i="19" s="1"/>
  <c r="U17" i="6"/>
  <c r="V17" i="6"/>
  <c r="W17" i="6"/>
  <c r="X17" i="6"/>
  <c r="Y17" i="6"/>
  <c r="Z17" i="6"/>
  <c r="AC17" i="6"/>
  <c r="AD17" i="6"/>
  <c r="T17" i="6"/>
  <c r="S17" i="6"/>
  <c r="AA17" i="6"/>
  <c r="AB17" i="6"/>
  <c r="V76" i="31"/>
  <c r="E9" i="31" s="1"/>
  <c r="J76" i="25"/>
  <c r="E3" i="25" s="1"/>
  <c r="W76" i="25"/>
  <c r="D10" i="25" s="1"/>
  <c r="F10" i="17" s="1"/>
  <c r="U76" i="29"/>
  <c r="D9" i="29" s="1"/>
  <c r="M9" i="19" s="1"/>
  <c r="AC20" i="6"/>
  <c r="AD20" i="6"/>
  <c r="W20" i="6"/>
  <c r="Z20" i="6"/>
  <c r="S20" i="6"/>
  <c r="T20" i="6"/>
  <c r="U20" i="6"/>
  <c r="V20" i="6"/>
  <c r="X20" i="6"/>
  <c r="Y20" i="6"/>
  <c r="AB20" i="6"/>
  <c r="AA20" i="6"/>
  <c r="AD76" i="30"/>
  <c r="E13" i="30" s="1"/>
  <c r="J76" i="32"/>
  <c r="E3" i="32" s="1"/>
  <c r="U76" i="32"/>
  <c r="D9" i="32" s="1"/>
  <c r="P9" i="19" s="1"/>
  <c r="T76" i="29"/>
  <c r="E8" i="29" s="1"/>
  <c r="I76" i="31"/>
  <c r="D3" i="31" s="1"/>
  <c r="M3" i="17" s="1"/>
  <c r="X76" i="25"/>
  <c r="E10" i="25" s="1"/>
  <c r="T76" i="25"/>
  <c r="E8" i="25" s="1"/>
  <c r="AD76" i="29"/>
  <c r="E13" i="29" s="1"/>
  <c r="AB76" i="26"/>
  <c r="E12" i="26" s="1"/>
  <c r="K76" i="32"/>
  <c r="D4" i="32" s="1"/>
  <c r="Z76" i="32"/>
  <c r="E11" i="32" s="1"/>
  <c r="AC76" i="31"/>
  <c r="D13" i="31" s="1"/>
  <c r="M13" i="17" s="1"/>
  <c r="G76" i="31"/>
  <c r="D2" i="31" s="1"/>
  <c r="O3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3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K5" i="19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E10" i="17" s="1"/>
  <c r="V76" i="25"/>
  <c r="E9" i="25" s="1"/>
  <c r="S75" i="1"/>
  <c r="I76" i="25"/>
  <c r="D3" i="25" s="1"/>
  <c r="F3" i="17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3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K6" i="19" s="1"/>
  <c r="U76" i="27"/>
  <c r="D9" i="27" s="1"/>
  <c r="K9" i="19" s="1"/>
  <c r="Y76" i="24"/>
  <c r="D11" i="24" s="1"/>
  <c r="E11" i="17" s="1"/>
  <c r="H76" i="24"/>
  <c r="E2" i="24" s="1"/>
  <c r="K76" i="31"/>
  <c r="D4" i="31" s="1"/>
  <c r="O5" i="19" s="1"/>
  <c r="Y76" i="28"/>
  <c r="D11" i="28" s="1"/>
  <c r="L11" i="19" s="1"/>
  <c r="S76" i="28"/>
  <c r="D8" i="28" s="1"/>
  <c r="L76" i="28"/>
  <c r="E4" i="28" s="1"/>
  <c r="X76" i="28"/>
  <c r="E10" i="28" s="1"/>
  <c r="S59" i="1"/>
  <c r="Y76" i="25"/>
  <c r="D11" i="25" s="1"/>
  <c r="G11" i="19" s="1"/>
  <c r="V76" i="32"/>
  <c r="E9" i="32" s="1"/>
  <c r="J76" i="27"/>
  <c r="E3" i="27" s="1"/>
  <c r="M76" i="25"/>
  <c r="D5" i="25" s="1"/>
  <c r="G4" i="19" s="1"/>
  <c r="N76" i="24"/>
  <c r="E5" i="24" s="1"/>
  <c r="AB76" i="28"/>
  <c r="E12" i="28" s="1"/>
  <c r="S77" i="1"/>
  <c r="G76" i="27"/>
  <c r="D2" i="27" s="1"/>
  <c r="K3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4" i="19" s="1"/>
  <c r="S63" i="1"/>
  <c r="S68" i="1"/>
  <c r="S74" i="1"/>
  <c r="J75" i="1"/>
  <c r="J76" i="1"/>
  <c r="S70" i="1"/>
  <c r="S64" i="1"/>
  <c r="S76" i="1"/>
  <c r="S69" i="1"/>
  <c r="S65" i="1"/>
  <c r="T75" i="1"/>
  <c r="T76" i="1"/>
  <c r="E7" i="19"/>
  <c r="D6" i="17"/>
  <c r="I13" i="17"/>
  <c r="K13" i="19"/>
  <c r="L17" i="1" s="1"/>
  <c r="J3" i="17"/>
  <c r="H10" i="19"/>
  <c r="E4" i="19"/>
  <c r="N13" i="17"/>
  <c r="P13" i="19"/>
  <c r="Q17" i="1" s="1"/>
  <c r="E2" i="19"/>
  <c r="D2" i="17"/>
  <c r="E7" i="17"/>
  <c r="F8" i="19"/>
  <c r="F7" i="17"/>
  <c r="G8" i="19"/>
  <c r="L8" i="17"/>
  <c r="E8" i="19"/>
  <c r="D7" i="17"/>
  <c r="G2" i="19"/>
  <c r="G8" i="17"/>
  <c r="K11" i="19"/>
  <c r="I10" i="17"/>
  <c r="O7" i="19"/>
  <c r="M7" i="17"/>
  <c r="P8" i="19"/>
  <c r="N7" i="17"/>
  <c r="P12" i="19"/>
  <c r="J13" i="17"/>
  <c r="L13" i="19"/>
  <c r="M17" i="1" s="1"/>
  <c r="E5" i="19"/>
  <c r="D3" i="17"/>
  <c r="H4" i="19"/>
  <c r="G4" i="17"/>
  <c r="K8" i="19"/>
  <c r="I7" i="17"/>
  <c r="L12" i="19"/>
  <c r="J11" i="17"/>
  <c r="M2" i="19"/>
  <c r="N8" i="19"/>
  <c r="L7" i="17"/>
  <c r="L13" i="17"/>
  <c r="P5" i="19"/>
  <c r="P4" i="19"/>
  <c r="N4" i="17"/>
  <c r="P7" i="19"/>
  <c r="G6" i="19"/>
  <c r="G11" i="17"/>
  <c r="L2" i="19"/>
  <c r="J2" i="17"/>
  <c r="M12" i="19"/>
  <c r="K11" i="17"/>
  <c r="D10" i="17"/>
  <c r="D8" i="17"/>
  <c r="E6" i="19"/>
  <c r="E13" i="17"/>
  <c r="F13" i="19"/>
  <c r="G17" i="1" s="1"/>
  <c r="E8" i="17"/>
  <c r="G5" i="19"/>
  <c r="F8" i="17"/>
  <c r="H11" i="19"/>
  <c r="G10" i="17"/>
  <c r="H7" i="19"/>
  <c r="K10" i="19"/>
  <c r="K13" i="17"/>
  <c r="M13" i="19"/>
  <c r="N17" i="1" s="1"/>
  <c r="K7" i="17"/>
  <c r="M11" i="19"/>
  <c r="K10" i="17"/>
  <c r="N7" i="19"/>
  <c r="L6" i="17"/>
  <c r="O4" i="19"/>
  <c r="M2" i="17"/>
  <c r="P10" i="19"/>
  <c r="J6" i="17"/>
  <c r="J10" i="17"/>
  <c r="E6" i="17"/>
  <c r="F7" i="19"/>
  <c r="F4" i="17"/>
  <c r="K12" i="19"/>
  <c r="I11" i="17"/>
  <c r="M7" i="19"/>
  <c r="P2" i="19"/>
  <c r="N2" i="17"/>
  <c r="F6" i="19"/>
  <c r="F13" i="17"/>
  <c r="G13" i="19"/>
  <c r="H17" i="1" s="1"/>
  <c r="H8" i="19"/>
  <c r="G7" i="17"/>
  <c r="K4" i="19"/>
  <c r="K5" i="17"/>
  <c r="E10" i="19"/>
  <c r="E12" i="19"/>
  <c r="E4" i="17"/>
  <c r="F4" i="19"/>
  <c r="E3" i="17"/>
  <c r="F5" i="19"/>
  <c r="F2" i="19"/>
  <c r="E2" i="17"/>
  <c r="F6" i="17"/>
  <c r="G7" i="19"/>
  <c r="H5" i="19"/>
  <c r="G3" i="17"/>
  <c r="I8" i="17"/>
  <c r="I3" i="17"/>
  <c r="K7" i="19"/>
  <c r="I6" i="17"/>
  <c r="L6" i="19"/>
  <c r="J5" i="17"/>
  <c r="L10" i="19"/>
  <c r="M4" i="19"/>
  <c r="M10" i="19"/>
  <c r="N12" i="19"/>
  <c r="O16" i="1" s="1"/>
  <c r="N10" i="17"/>
  <c r="C13" i="19"/>
  <c r="D17" i="1" s="1"/>
  <c r="B13" i="17"/>
  <c r="B12" i="17"/>
  <c r="B10" i="17"/>
  <c r="C11" i="19"/>
  <c r="C12" i="19"/>
  <c r="B11" i="17"/>
  <c r="C10" i="19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O31" i="20" l="1"/>
  <c r="M26" i="20"/>
  <c r="Q35" i="20"/>
  <c r="F11" i="19"/>
  <c r="H2" i="19"/>
  <c r="K2" i="19"/>
  <c r="N2" i="19"/>
  <c r="O30" i="20"/>
  <c r="G3" i="19"/>
  <c r="M25" i="20"/>
  <c r="O33" i="20"/>
  <c r="P3" i="19"/>
  <c r="R3" i="19" s="1"/>
  <c r="I15" i="20"/>
  <c r="O32" i="20"/>
  <c r="W14" i="18"/>
  <c r="K14" i="18"/>
  <c r="K8" i="18"/>
  <c r="W8" i="18"/>
  <c r="L9" i="19"/>
  <c r="M13" i="1" s="1"/>
  <c r="O12" i="17"/>
  <c r="Q3" i="19" s="1"/>
  <c r="H6" i="19"/>
  <c r="D11" i="17"/>
  <c r="L7" i="19"/>
  <c r="M11" i="1" s="1"/>
  <c r="N9" i="17"/>
  <c r="D13" i="17"/>
  <c r="F2" i="17"/>
  <c r="D9" i="17"/>
  <c r="N6" i="17"/>
  <c r="K4" i="17"/>
  <c r="M9" i="17"/>
  <c r="O6" i="19"/>
  <c r="L11" i="17"/>
  <c r="O10" i="19"/>
  <c r="P14" i="1" s="1"/>
  <c r="P11" i="19"/>
  <c r="Q15" i="1" s="1"/>
  <c r="N10" i="19"/>
  <c r="O14" i="1" s="1"/>
  <c r="N4" i="19"/>
  <c r="L8" i="19"/>
  <c r="G12" i="19"/>
  <c r="H16" i="1" s="1"/>
  <c r="K9" i="17"/>
  <c r="L2" i="17"/>
  <c r="O8" i="19"/>
  <c r="P12" i="1" s="1"/>
  <c r="G10" i="19"/>
  <c r="H14" i="1" s="1"/>
  <c r="O13" i="19"/>
  <c r="P17" i="1" s="1"/>
  <c r="F10" i="19"/>
  <c r="G14" i="1" s="1"/>
  <c r="I4" i="17"/>
  <c r="E9" i="17"/>
  <c r="H12" i="19"/>
  <c r="I16" i="1" s="1"/>
  <c r="K23" i="18"/>
  <c r="W23" i="18"/>
  <c r="K2" i="18"/>
  <c r="W2" i="18"/>
  <c r="K17" i="18"/>
  <c r="W17" i="18"/>
  <c r="E73" i="1"/>
  <c r="K73" i="1" s="1"/>
  <c r="U73" i="1" s="1"/>
  <c r="K52" i="18"/>
  <c r="W52" i="18"/>
  <c r="E67" i="1"/>
  <c r="K67" i="1" s="1"/>
  <c r="U67" i="1" s="1"/>
  <c r="K46" i="18"/>
  <c r="W46" i="18"/>
  <c r="E74" i="1"/>
  <c r="K74" i="1" s="1"/>
  <c r="U74" i="1" s="1"/>
  <c r="W53" i="18"/>
  <c r="K53" i="18"/>
  <c r="K34" i="18"/>
  <c r="W34" i="18"/>
  <c r="W41" i="18"/>
  <c r="K41" i="18"/>
  <c r="W29" i="18"/>
  <c r="K29" i="18"/>
  <c r="E62" i="1"/>
  <c r="K62" i="1" s="1"/>
  <c r="U62" i="1" s="1"/>
  <c r="K5" i="18"/>
  <c r="I5" i="18" s="1"/>
  <c r="W5" i="18"/>
  <c r="U5" i="18" s="1"/>
  <c r="W7" i="18"/>
  <c r="K7" i="18"/>
  <c r="K56" i="18"/>
  <c r="E77" i="1"/>
  <c r="K77" i="1" s="1"/>
  <c r="U77" i="1" s="1"/>
  <c r="W56" i="18"/>
  <c r="E66" i="1"/>
  <c r="K66" i="1" s="1"/>
  <c r="U66" i="1" s="1"/>
  <c r="W6" i="18"/>
  <c r="K6" i="18"/>
  <c r="W36" i="18"/>
  <c r="K36" i="18"/>
  <c r="K22" i="18"/>
  <c r="W22" i="18"/>
  <c r="W39" i="18"/>
  <c r="K39" i="18"/>
  <c r="K40" i="18"/>
  <c r="W40" i="18"/>
  <c r="K13" i="18"/>
  <c r="W13" i="18"/>
  <c r="E71" i="1"/>
  <c r="K71" i="1" s="1"/>
  <c r="U71" i="1" s="1"/>
  <c r="W50" i="18"/>
  <c r="K50" i="18"/>
  <c r="K27" i="18"/>
  <c r="W27" i="18"/>
  <c r="W28" i="18"/>
  <c r="K28" i="18"/>
  <c r="K38" i="18"/>
  <c r="W38" i="18"/>
  <c r="K60" i="18"/>
  <c r="E81" i="1"/>
  <c r="K81" i="1" s="1"/>
  <c r="U81" i="1" s="1"/>
  <c r="W60" i="18"/>
  <c r="K21" i="18"/>
  <c r="W21" i="18"/>
  <c r="W35" i="18"/>
  <c r="K35" i="18"/>
  <c r="W11" i="18"/>
  <c r="K11" i="18"/>
  <c r="K37" i="18"/>
  <c r="W37" i="18"/>
  <c r="E76" i="1"/>
  <c r="K76" i="1" s="1"/>
  <c r="U76" i="1" s="1"/>
  <c r="K55" i="18"/>
  <c r="W55" i="18"/>
  <c r="E82" i="1"/>
  <c r="K82" i="1" s="1"/>
  <c r="U82" i="1" s="1"/>
  <c r="W61" i="18"/>
  <c r="K61" i="18"/>
  <c r="E79" i="1"/>
  <c r="K79" i="1" s="1"/>
  <c r="U79" i="1" s="1"/>
  <c r="K58" i="18"/>
  <c r="W58" i="18"/>
  <c r="E75" i="1"/>
  <c r="K75" i="1" s="1"/>
  <c r="U75" i="1" s="1"/>
  <c r="W54" i="18"/>
  <c r="K54" i="18"/>
  <c r="W24" i="18"/>
  <c r="K24" i="18"/>
  <c r="E70" i="1"/>
  <c r="K70" i="1" s="1"/>
  <c r="U70" i="1" s="1"/>
  <c r="K49" i="18"/>
  <c r="W49" i="18"/>
  <c r="E65" i="1"/>
  <c r="K65" i="1" s="1"/>
  <c r="U65" i="1" s="1"/>
  <c r="W19" i="18"/>
  <c r="K19" i="18"/>
  <c r="K20" i="18"/>
  <c r="W20" i="18"/>
  <c r="E63" i="1"/>
  <c r="K63" i="1" s="1"/>
  <c r="U63" i="1" s="1"/>
  <c r="K15" i="18"/>
  <c r="W15" i="18"/>
  <c r="K44" i="18"/>
  <c r="W44" i="18"/>
  <c r="E69" i="1"/>
  <c r="K69" i="1" s="1"/>
  <c r="U69" i="1" s="1"/>
  <c r="W48" i="18"/>
  <c r="K48" i="18"/>
  <c r="W4" i="18"/>
  <c r="K4" i="18"/>
  <c r="E80" i="1"/>
  <c r="K80" i="1" s="1"/>
  <c r="U80" i="1" s="1"/>
  <c r="W59" i="18"/>
  <c r="K59" i="18"/>
  <c r="W33" i="18"/>
  <c r="K33" i="18"/>
  <c r="E61" i="1"/>
  <c r="K61" i="1" s="1"/>
  <c r="U61" i="1" s="1"/>
  <c r="W16" i="18"/>
  <c r="U16" i="18" s="1"/>
  <c r="K16" i="18"/>
  <c r="I16" i="18" s="1"/>
  <c r="E68" i="1"/>
  <c r="K68" i="1" s="1"/>
  <c r="U68" i="1" s="1"/>
  <c r="W47" i="18"/>
  <c r="K47" i="18"/>
  <c r="E72" i="1"/>
  <c r="K72" i="1" s="1"/>
  <c r="U72" i="1" s="1"/>
  <c r="K51" i="18"/>
  <c r="W51" i="18"/>
  <c r="W32" i="18"/>
  <c r="K32" i="18"/>
  <c r="W43" i="18"/>
  <c r="K43" i="18"/>
  <c r="E59" i="1"/>
  <c r="K59" i="1" s="1"/>
  <c r="U59" i="1" s="1"/>
  <c r="W45" i="18"/>
  <c r="K45" i="18"/>
  <c r="E64" i="1"/>
  <c r="K64" i="1" s="1"/>
  <c r="U64" i="1" s="1"/>
  <c r="K18" i="18"/>
  <c r="W18" i="18"/>
  <c r="K26" i="18"/>
  <c r="W26" i="18"/>
  <c r="E78" i="1"/>
  <c r="K78" i="1" s="1"/>
  <c r="U78" i="1" s="1"/>
  <c r="W57" i="18"/>
  <c r="K57" i="18"/>
  <c r="W3" i="18"/>
  <c r="K3" i="18"/>
  <c r="K25" i="18"/>
  <c r="W25" i="18"/>
  <c r="K30" i="18"/>
  <c r="W30" i="18"/>
  <c r="W10" i="18"/>
  <c r="K10" i="18"/>
  <c r="E60" i="1"/>
  <c r="K60" i="1" s="1"/>
  <c r="U60" i="1" s="1"/>
  <c r="W12" i="18"/>
  <c r="U12" i="18" s="1"/>
  <c r="K12" i="18"/>
  <c r="I12" i="18" s="1"/>
  <c r="K42" i="18"/>
  <c r="W42" i="18"/>
  <c r="W31" i="18"/>
  <c r="K31" i="18"/>
  <c r="I9" i="17"/>
  <c r="F11" i="17"/>
  <c r="G9" i="17"/>
  <c r="M11" i="17"/>
  <c r="K6" i="17"/>
  <c r="H13" i="19"/>
  <c r="I17" i="1" s="1"/>
  <c r="L5" i="19"/>
  <c r="K2" i="17"/>
  <c r="K8" i="17"/>
  <c r="L3" i="17"/>
  <c r="N9" i="19"/>
  <c r="O13" i="1" s="1"/>
  <c r="G2" i="17"/>
  <c r="I2" i="17"/>
  <c r="P11" i="1"/>
  <c r="F9" i="17"/>
  <c r="F5" i="17"/>
  <c r="O2" i="19"/>
  <c r="O12" i="19"/>
  <c r="P16" i="1" s="1"/>
  <c r="M4" i="17"/>
  <c r="N13" i="1"/>
  <c r="N5" i="19"/>
  <c r="H12" i="1"/>
  <c r="Q14" i="1"/>
  <c r="H13" i="1"/>
  <c r="J8" i="17"/>
  <c r="G12" i="1"/>
  <c r="F13" i="1"/>
  <c r="F12" i="19"/>
  <c r="G16" i="1" s="1"/>
  <c r="J4" i="17"/>
  <c r="Q13" i="1"/>
  <c r="I14" i="1"/>
  <c r="M12" i="1"/>
  <c r="O13" i="17"/>
  <c r="Q13" i="19" s="1"/>
  <c r="R17" i="1" s="1"/>
  <c r="D14" i="1"/>
  <c r="N12" i="1"/>
  <c r="O11" i="1"/>
  <c r="O12" i="1"/>
  <c r="L13" i="1"/>
  <c r="F14" i="1"/>
  <c r="L11" i="1"/>
  <c r="Q11" i="1"/>
  <c r="L14" i="1"/>
  <c r="N11" i="1"/>
  <c r="G13" i="1"/>
  <c r="G15" i="1"/>
  <c r="F15" i="1"/>
  <c r="F16" i="1"/>
  <c r="P15" i="1"/>
  <c r="L15" i="1"/>
  <c r="L16" i="1"/>
  <c r="F12" i="1"/>
  <c r="N15" i="1"/>
  <c r="N16" i="1"/>
  <c r="I15" i="1"/>
  <c r="M15" i="1"/>
  <c r="M16" i="1"/>
  <c r="Q16" i="1"/>
  <c r="I12" i="1"/>
  <c r="P13" i="1"/>
  <c r="I13" i="1"/>
  <c r="Q12" i="1"/>
  <c r="D15" i="1"/>
  <c r="D16" i="1"/>
  <c r="N14" i="1"/>
  <c r="H15" i="1"/>
  <c r="O15" i="1"/>
  <c r="M14" i="1"/>
  <c r="L12" i="1"/>
  <c r="O17" i="1"/>
  <c r="O10" i="17"/>
  <c r="Q11" i="19" s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O9" i="17" l="1"/>
  <c r="Q10" i="19" s="1"/>
  <c r="R14" i="1" s="1"/>
  <c r="R9" i="19"/>
  <c r="O11" i="17"/>
  <c r="Q12" i="19" s="1"/>
  <c r="R16" i="1" s="1"/>
  <c r="R11" i="19"/>
  <c r="R10" i="19"/>
  <c r="S17" i="1"/>
  <c r="R13" i="19"/>
  <c r="V78" i="1"/>
  <c r="R12" i="19"/>
  <c r="V82" i="1"/>
  <c r="V81" i="1"/>
  <c r="V71" i="1"/>
  <c r="V72" i="1"/>
  <c r="V80" i="1"/>
  <c r="V79" i="1"/>
  <c r="V76" i="1"/>
  <c r="O8" i="17"/>
  <c r="Q9" i="19" s="1"/>
  <c r="R13" i="1" s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S16" i="1"/>
  <c r="S14" i="1"/>
  <c r="S13" i="1"/>
  <c r="R1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M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O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Q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Q50" i="2" l="1"/>
  <c r="S50" i="2"/>
  <c r="K47" i="2"/>
  <c r="S47" i="2"/>
  <c r="O38" i="2"/>
  <c r="O49" i="2"/>
  <c r="S49" i="2"/>
  <c r="G46" i="2"/>
  <c r="S46" i="2"/>
  <c r="M32" i="2"/>
  <c r="I51" i="2"/>
  <c r="U51" i="2"/>
  <c r="U76" i="2" s="1"/>
  <c r="D9" i="2" s="1"/>
  <c r="Q45" i="2"/>
  <c r="O37" i="2"/>
  <c r="M48" i="2"/>
  <c r="S48" i="2"/>
  <c r="K26" i="2"/>
  <c r="B75" i="17"/>
  <c r="H50" i="17"/>
  <c r="J44" i="18" s="1"/>
  <c r="H49" i="17"/>
  <c r="J43" i="18" s="1"/>
  <c r="H48" i="17"/>
  <c r="J42" i="18" s="1"/>
  <c r="H47" i="17"/>
  <c r="J41" i="18" s="1"/>
  <c r="H46" i="17"/>
  <c r="J40" i="18" s="1"/>
  <c r="H45" i="17"/>
  <c r="J39" i="18" s="1"/>
  <c r="O50" i="17"/>
  <c r="S44" i="18" s="1"/>
  <c r="O49" i="17"/>
  <c r="S43" i="18" s="1"/>
  <c r="O48" i="17"/>
  <c r="S42" i="18" s="1"/>
  <c r="O47" i="17"/>
  <c r="S41" i="18" s="1"/>
  <c r="O46" i="17"/>
  <c r="S40" i="18" s="1"/>
  <c r="O45" i="17"/>
  <c r="S39" i="18" s="1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C9" i="19" l="1"/>
  <c r="D13" i="1" s="1"/>
  <c r="B9" i="17"/>
  <c r="S76" i="2"/>
  <c r="D8" i="2" s="1"/>
  <c r="B8" i="17" s="1"/>
  <c r="P49" i="17"/>
  <c r="V43" i="18" s="1"/>
  <c r="P45" i="17"/>
  <c r="V39" i="18" s="1"/>
  <c r="P46" i="17"/>
  <c r="V40" i="18" s="1"/>
  <c r="P50" i="17"/>
  <c r="V44" i="18" s="1"/>
  <c r="P47" i="17"/>
  <c r="V41" i="18" s="1"/>
  <c r="P48" i="17"/>
  <c r="V42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O34" i="17"/>
  <c r="O38" i="17"/>
  <c r="O42" i="17"/>
  <c r="S36" i="18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6" i="18" l="1"/>
  <c r="R6" i="18" s="1"/>
  <c r="S22" i="18"/>
  <c r="S32" i="18"/>
  <c r="C75" i="17"/>
  <c r="T16" i="6"/>
  <c r="T76" i="6" s="1"/>
  <c r="E8" i="6" s="1"/>
  <c r="H16" i="6"/>
  <c r="AC16" i="6"/>
  <c r="AC76" i="6" s="1"/>
  <c r="D13" i="6" s="1"/>
  <c r="C13" i="17" s="1"/>
  <c r="H13" i="17" s="1"/>
  <c r="P13" i="17" s="1"/>
  <c r="U16" i="6"/>
  <c r="U76" i="6" s="1"/>
  <c r="D9" i="6" s="1"/>
  <c r="C9" i="17" s="1"/>
  <c r="H9" i="17" s="1"/>
  <c r="P9" i="17" s="1"/>
  <c r="AD16" i="6"/>
  <c r="AD76" i="6" s="1"/>
  <c r="E13" i="6" s="1"/>
  <c r="V16" i="6"/>
  <c r="V76" i="6" s="1"/>
  <c r="E9" i="6" s="1"/>
  <c r="Y16" i="6"/>
  <c r="Y76" i="6" s="1"/>
  <c r="D11" i="6" s="1"/>
  <c r="C11" i="17" s="1"/>
  <c r="H11" i="17" s="1"/>
  <c r="P11" i="17" s="1"/>
  <c r="I16" i="6"/>
  <c r="W16" i="6"/>
  <c r="W76" i="6" s="1"/>
  <c r="D10" i="6" s="1"/>
  <c r="C10" i="17" s="1"/>
  <c r="H10" i="17" s="1"/>
  <c r="S16" i="6"/>
  <c r="S76" i="6" s="1"/>
  <c r="D8" i="6" s="1"/>
  <c r="C8" i="17" s="1"/>
  <c r="H8" i="17" s="1"/>
  <c r="Z16" i="6"/>
  <c r="Z76" i="6" s="1"/>
  <c r="E11" i="6" s="1"/>
  <c r="X16" i="6"/>
  <c r="X76" i="6" s="1"/>
  <c r="E10" i="6" s="1"/>
  <c r="AB16" i="6"/>
  <c r="AB76" i="6" s="1"/>
  <c r="E12" i="6" s="1"/>
  <c r="AA16" i="6"/>
  <c r="AA76" i="6" s="1"/>
  <c r="D12" i="6" s="1"/>
  <c r="C12" i="17" s="1"/>
  <c r="H12" i="17" s="1"/>
  <c r="P12" i="17" s="1"/>
  <c r="H41" i="17"/>
  <c r="J35" i="18" s="1"/>
  <c r="H37" i="17"/>
  <c r="H33" i="17"/>
  <c r="H29" i="17"/>
  <c r="H25" i="17"/>
  <c r="J10" i="18" s="1"/>
  <c r="H21" i="17"/>
  <c r="J11" i="18" s="1"/>
  <c r="H17" i="17"/>
  <c r="J17" i="18" s="1"/>
  <c r="H44" i="17"/>
  <c r="J38" i="18" s="1"/>
  <c r="H40" i="17"/>
  <c r="J34" i="18" s="1"/>
  <c r="H32" i="17"/>
  <c r="J26" i="18" s="1"/>
  <c r="H24" i="17"/>
  <c r="H16" i="17"/>
  <c r="O37" i="17"/>
  <c r="S31" i="18" s="1"/>
  <c r="O33" i="17"/>
  <c r="S27" i="18" s="1"/>
  <c r="O25" i="17"/>
  <c r="O17" i="17"/>
  <c r="S17" i="18" s="1"/>
  <c r="H15" i="17"/>
  <c r="J15" i="18" s="1"/>
  <c r="I15" i="18" s="1"/>
  <c r="H43" i="17"/>
  <c r="J37" i="18" s="1"/>
  <c r="H39" i="17"/>
  <c r="H35" i="17"/>
  <c r="H31" i="17"/>
  <c r="H27" i="17"/>
  <c r="J20" i="18" s="1"/>
  <c r="H23" i="17"/>
  <c r="J3" i="18" s="1"/>
  <c r="H19" i="17"/>
  <c r="O44" i="17"/>
  <c r="S38" i="18" s="1"/>
  <c r="O40" i="17"/>
  <c r="S34" i="18" s="1"/>
  <c r="O36" i="17"/>
  <c r="S30" i="18" s="1"/>
  <c r="O32" i="17"/>
  <c r="S26" i="18" s="1"/>
  <c r="O28" i="17"/>
  <c r="S7" i="18" s="1"/>
  <c r="O24" i="17"/>
  <c r="S4" i="18" s="1"/>
  <c r="O20" i="17"/>
  <c r="S14" i="18" s="1"/>
  <c r="O16" i="17"/>
  <c r="S9" i="18" s="1"/>
  <c r="H36" i="17"/>
  <c r="J30" i="18" s="1"/>
  <c r="H28" i="17"/>
  <c r="J7" i="18" s="1"/>
  <c r="H20" i="17"/>
  <c r="J14" i="18" s="1"/>
  <c r="O41" i="17"/>
  <c r="S35" i="18" s="1"/>
  <c r="O29" i="17"/>
  <c r="O21" i="17"/>
  <c r="O15" i="17"/>
  <c r="S15" i="18" s="1"/>
  <c r="R15" i="18" s="1"/>
  <c r="H42" i="17"/>
  <c r="J36" i="18" s="1"/>
  <c r="H38" i="17"/>
  <c r="J32" i="18" s="1"/>
  <c r="H34" i="17"/>
  <c r="J28" i="18" s="1"/>
  <c r="H30" i="17"/>
  <c r="H26" i="17"/>
  <c r="H22" i="17"/>
  <c r="J22" i="18" s="1"/>
  <c r="H18" i="17"/>
  <c r="J2" i="18" s="1"/>
  <c r="O43" i="17"/>
  <c r="S37" i="18" s="1"/>
  <c r="O39" i="17"/>
  <c r="S33" i="18" s="1"/>
  <c r="O35" i="17"/>
  <c r="S29" i="18" s="1"/>
  <c r="O31" i="17"/>
  <c r="S25" i="18" s="1"/>
  <c r="O27" i="17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J31" i="18" l="1"/>
  <c r="S28" i="18"/>
  <c r="S11" i="18"/>
  <c r="S2" i="18"/>
  <c r="S10" i="18"/>
  <c r="S24" i="18"/>
  <c r="S19" i="18"/>
  <c r="R19" i="18" s="1"/>
  <c r="J25" i="18"/>
  <c r="S21" i="18"/>
  <c r="S23" i="18"/>
  <c r="S18" i="18"/>
  <c r="R18" i="18" s="1"/>
  <c r="S3" i="18"/>
  <c r="J29" i="18"/>
  <c r="J9" i="18"/>
  <c r="J24" i="18"/>
  <c r="J19" i="18"/>
  <c r="I19" i="18" s="1"/>
  <c r="J23" i="18"/>
  <c r="J18" i="18"/>
  <c r="I18" i="18" s="1"/>
  <c r="S20" i="18"/>
  <c r="J13" i="18"/>
  <c r="J6" i="18"/>
  <c r="I6" i="18" s="1"/>
  <c r="J33" i="18"/>
  <c r="J27" i="18"/>
  <c r="S13" i="18"/>
  <c r="J21" i="18"/>
  <c r="J4" i="18"/>
  <c r="I9" i="19"/>
  <c r="P8" i="17"/>
  <c r="S9" i="19" s="1"/>
  <c r="I11" i="19"/>
  <c r="P10" i="17"/>
  <c r="S11" i="19" s="1"/>
  <c r="T15" i="1" s="1"/>
  <c r="O75" i="17"/>
  <c r="S8" i="18"/>
  <c r="R8" i="18" s="1"/>
  <c r="J8" i="18"/>
  <c r="I8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32" i="18" l="1"/>
  <c r="R29" i="18"/>
  <c r="R22" i="18"/>
  <c r="R20" i="18"/>
  <c r="R30" i="18"/>
  <c r="R10" i="18"/>
  <c r="R7" i="18"/>
  <c r="R37" i="18"/>
  <c r="R33" i="18"/>
  <c r="R2" i="18"/>
  <c r="R4" i="18"/>
  <c r="R25" i="18"/>
  <c r="R3" i="18"/>
  <c r="R40" i="18"/>
  <c r="R39" i="18"/>
  <c r="R43" i="18"/>
  <c r="R31" i="18"/>
  <c r="R24" i="18"/>
  <c r="R17" i="18"/>
  <c r="R23" i="18"/>
  <c r="R44" i="18"/>
  <c r="R28" i="18"/>
  <c r="R36" i="18"/>
  <c r="R35" i="18"/>
  <c r="L76" i="2"/>
  <c r="E4" i="2" s="1"/>
  <c r="N76" i="2"/>
  <c r="E5" i="2" s="1"/>
  <c r="P76" i="2"/>
  <c r="E6" i="2" s="1"/>
  <c r="J76" i="2"/>
  <c r="E3" i="2" s="1"/>
  <c r="R76" i="2"/>
  <c r="E7" i="2" s="1"/>
  <c r="D7" i="2"/>
  <c r="C8" i="19" s="1"/>
  <c r="D2" i="2"/>
  <c r="D5" i="2"/>
  <c r="D4" i="2"/>
  <c r="C4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26" i="1" l="1"/>
  <c r="R25" i="1"/>
  <c r="D1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D9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2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7" i="19" s="1"/>
  <c r="D11" i="1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3" i="19" l="1"/>
  <c r="I76" i="6"/>
  <c r="O76" i="6"/>
  <c r="D6" i="6" s="1"/>
  <c r="P76" i="6"/>
  <c r="E6" i="6" s="1"/>
  <c r="L76" i="6"/>
  <c r="K76" i="6"/>
  <c r="G76" i="6"/>
  <c r="D2" i="6" s="1"/>
  <c r="H76" i="6"/>
  <c r="J76" i="6"/>
  <c r="E3" i="6" s="1"/>
  <c r="M76" i="6"/>
  <c r="D5" i="6" s="1"/>
  <c r="N76" i="6"/>
  <c r="C6" i="19"/>
  <c r="Q76" i="6"/>
  <c r="D7" i="6" s="1"/>
  <c r="D8" i="19" s="1"/>
  <c r="E12" i="1" s="1"/>
  <c r="K12" i="1" s="1"/>
  <c r="U12" i="1" s="1"/>
  <c r="R76" i="6"/>
  <c r="E7" i="6" s="1"/>
  <c r="D84" i="1"/>
  <c r="B3" i="17"/>
  <c r="C5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9" i="19"/>
  <c r="T9" i="19"/>
  <c r="E14" i="1"/>
  <c r="K14" i="1" s="1"/>
  <c r="U14" i="1" s="1"/>
  <c r="T11" i="19"/>
  <c r="J11" i="19"/>
  <c r="E15" i="1"/>
  <c r="K15" i="1" s="1"/>
  <c r="U15" i="1" s="1"/>
  <c r="T12" i="19"/>
  <c r="S12" i="19" s="1"/>
  <c r="J12" i="19"/>
  <c r="I12" i="19" s="1"/>
  <c r="J14" i="1" s="1"/>
  <c r="T10" i="19"/>
  <c r="S10" i="19" s="1"/>
  <c r="J10" i="19"/>
  <c r="I10" i="19" s="1"/>
  <c r="E13" i="1"/>
  <c r="K13" i="1" s="1"/>
  <c r="U13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2" i="6"/>
  <c r="H11" i="1"/>
  <c r="E5" i="6"/>
  <c r="AO37" i="2"/>
  <c r="I11" i="1"/>
  <c r="E4" i="6"/>
  <c r="R8" i="19"/>
  <c r="AO31" i="2"/>
  <c r="AO23" i="2"/>
  <c r="L57" i="1"/>
  <c r="E57" i="1"/>
  <c r="E53" i="1"/>
  <c r="O57" i="1"/>
  <c r="T9" i="18"/>
  <c r="L53" i="1"/>
  <c r="K9" i="18"/>
  <c r="W9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E84" i="1" l="1"/>
  <c r="D6" i="19"/>
  <c r="T6" i="19" s="1"/>
  <c r="V14" i="1"/>
  <c r="D7" i="19"/>
  <c r="E11" i="1" s="1"/>
  <c r="T16" i="1"/>
  <c r="J15" i="1"/>
  <c r="J12" i="1"/>
  <c r="J13" i="1"/>
  <c r="T13" i="1"/>
  <c r="T14" i="1"/>
  <c r="V15" i="1"/>
  <c r="V17" i="1"/>
  <c r="V13" i="1"/>
  <c r="V16" i="1"/>
  <c r="R7" i="19"/>
  <c r="R4" i="19"/>
  <c r="R5" i="19"/>
  <c r="R6" i="19"/>
  <c r="T8" i="19"/>
  <c r="J8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4" i="19" s="1"/>
  <c r="D3" i="6"/>
  <c r="D5" i="19" s="1"/>
  <c r="D3" i="19" l="1"/>
  <c r="J7" i="19"/>
  <c r="T7" i="19"/>
  <c r="J6" i="19"/>
  <c r="U42" i="1"/>
  <c r="D2" i="19"/>
  <c r="J2" i="19" s="1"/>
  <c r="K84" i="1"/>
  <c r="S84" i="1"/>
  <c r="T4" i="19"/>
  <c r="J4" i="19"/>
  <c r="T5" i="19"/>
  <c r="J5" i="19"/>
  <c r="U47" i="1"/>
  <c r="H6" i="17"/>
  <c r="I7" i="19" s="1"/>
  <c r="H7" i="17"/>
  <c r="I8" i="19" s="1"/>
  <c r="O7" i="17"/>
  <c r="O6" i="17"/>
  <c r="O2" i="17"/>
  <c r="O4" i="17"/>
  <c r="O3" i="17"/>
  <c r="H5" i="17"/>
  <c r="O5" i="17"/>
  <c r="F7" i="1"/>
  <c r="U57" i="1"/>
  <c r="U31" i="1"/>
  <c r="U53" i="1"/>
  <c r="I9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2" i="19"/>
  <c r="H9" i="1"/>
  <c r="H10" i="1"/>
  <c r="P44" i="17"/>
  <c r="V38" i="18" s="1"/>
  <c r="P43" i="17"/>
  <c r="V37" i="18" s="1"/>
  <c r="P41" i="17"/>
  <c r="V35" i="18" s="1"/>
  <c r="P42" i="17"/>
  <c r="V36" i="18" s="1"/>
  <c r="P29" i="17"/>
  <c r="P34" i="17"/>
  <c r="V28" i="18" s="1"/>
  <c r="P35" i="17"/>
  <c r="V29" i="18" s="1"/>
  <c r="P38" i="17"/>
  <c r="V32" i="18" s="1"/>
  <c r="P33" i="17"/>
  <c r="V27" i="18" s="1"/>
  <c r="P28" i="17"/>
  <c r="P32" i="17"/>
  <c r="P27" i="17"/>
  <c r="P30" i="17"/>
  <c r="V6" i="18" s="1"/>
  <c r="U6" i="18" s="1"/>
  <c r="P37" i="17"/>
  <c r="V31" i="18" s="1"/>
  <c r="P36" i="17"/>
  <c r="V30" i="18" s="1"/>
  <c r="P40" i="17"/>
  <c r="V34" i="18" s="1"/>
  <c r="P31" i="17"/>
  <c r="V25" i="18" s="1"/>
  <c r="P39" i="17"/>
  <c r="V33" i="18" s="1"/>
  <c r="P24" i="17"/>
  <c r="P22" i="17"/>
  <c r="V22" i="18" s="1"/>
  <c r="P26" i="17"/>
  <c r="P23" i="17"/>
  <c r="V3" i="18" s="1"/>
  <c r="P16" i="17"/>
  <c r="V9" i="18" s="1"/>
  <c r="P21" i="17"/>
  <c r="V11" i="18" s="1"/>
  <c r="P17" i="17"/>
  <c r="V17" i="18" s="1"/>
  <c r="P20" i="17"/>
  <c r="P25" i="17"/>
  <c r="P18" i="17"/>
  <c r="V2" i="18" s="1"/>
  <c r="P19" i="17"/>
  <c r="V24" i="18" l="1"/>
  <c r="V19" i="18"/>
  <c r="U19" i="18" s="1"/>
  <c r="V20" i="18"/>
  <c r="V10" i="18"/>
  <c r="V26" i="18"/>
  <c r="V14" i="18"/>
  <c r="V7" i="18"/>
  <c r="V23" i="18"/>
  <c r="V18" i="18"/>
  <c r="U18" i="18" s="1"/>
  <c r="V13" i="18"/>
  <c r="V4" i="18"/>
  <c r="I6" i="19"/>
  <c r="J10" i="1" s="1"/>
  <c r="J3" i="19"/>
  <c r="I3" i="19" s="1"/>
  <c r="T3" i="19"/>
  <c r="S3" i="19" s="1"/>
  <c r="V42" i="1"/>
  <c r="V43" i="1"/>
  <c r="I4" i="19"/>
  <c r="I2" i="19"/>
  <c r="I5" i="19"/>
  <c r="Q2" i="19"/>
  <c r="P2" i="17"/>
  <c r="I38" i="18"/>
  <c r="I10" i="18"/>
  <c r="I3" i="18"/>
  <c r="I32" i="18"/>
  <c r="I41" i="18"/>
  <c r="I39" i="18"/>
  <c r="I25" i="18"/>
  <c r="I17" i="18"/>
  <c r="I23" i="18"/>
  <c r="I20" i="18"/>
  <c r="I7" i="18"/>
  <c r="I14" i="18"/>
  <c r="I27" i="18"/>
  <c r="I13" i="18"/>
  <c r="I24" i="18"/>
  <c r="I11" i="18"/>
  <c r="I45" i="18"/>
  <c r="J66" i="1" s="1"/>
  <c r="I22" i="18"/>
  <c r="I29" i="18"/>
  <c r="I21" i="18"/>
  <c r="I44" i="18"/>
  <c r="I30" i="18"/>
  <c r="I26" i="18"/>
  <c r="I43" i="18"/>
  <c r="I4" i="18"/>
  <c r="I28" i="18"/>
  <c r="I42" i="18"/>
  <c r="I37" i="18"/>
  <c r="I31" i="18"/>
  <c r="I40" i="18"/>
  <c r="I36" i="18"/>
  <c r="I33" i="18"/>
  <c r="I35" i="18"/>
  <c r="I34" i="18"/>
  <c r="I2" i="18"/>
  <c r="Q6" i="19"/>
  <c r="Q7" i="19"/>
  <c r="Q5" i="19"/>
  <c r="Q8" i="19"/>
  <c r="Q4" i="19"/>
  <c r="V48" i="1"/>
  <c r="R9" i="18"/>
  <c r="V58" i="1"/>
  <c r="V57" i="1"/>
  <c r="T2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6" i="19" s="1"/>
  <c r="P6" i="17"/>
  <c r="S7" i="19" s="1"/>
  <c r="P7" i="17"/>
  <c r="S8" i="19" s="1"/>
  <c r="P3" i="17"/>
  <c r="S5" i="19" s="1"/>
  <c r="M19" i="1"/>
  <c r="H19" i="1"/>
  <c r="N19" i="1"/>
  <c r="E6" i="1"/>
  <c r="K6" i="1" s="1"/>
  <c r="E7" i="1"/>
  <c r="K7" i="1" s="1"/>
  <c r="E8" i="1"/>
  <c r="K8" i="1" s="1"/>
  <c r="P15" i="17"/>
  <c r="P4" i="17"/>
  <c r="S4" i="19" s="1"/>
  <c r="V21" i="18" l="1"/>
  <c r="U21" i="18" s="1"/>
  <c r="V15" i="18"/>
  <c r="U15" i="18" s="1"/>
  <c r="J64" i="1"/>
  <c r="J65" i="1"/>
  <c r="J62" i="1"/>
  <c r="J63" i="1"/>
  <c r="J23" i="1"/>
  <c r="J60" i="1"/>
  <c r="J61" i="1"/>
  <c r="R36" i="1"/>
  <c r="R6" i="1"/>
  <c r="J24" i="1"/>
  <c r="J7" i="1"/>
  <c r="J28" i="1"/>
  <c r="J36" i="1"/>
  <c r="J29" i="1"/>
  <c r="J53" i="1"/>
  <c r="J47" i="1"/>
  <c r="J46" i="1"/>
  <c r="J31" i="1"/>
  <c r="J25" i="1"/>
  <c r="J39" i="1"/>
  <c r="P75" i="17"/>
  <c r="V8" i="18"/>
  <c r="U8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28" i="18"/>
  <c r="R45" i="18"/>
  <c r="R66" i="1" s="1"/>
  <c r="U7" i="18"/>
  <c r="U22" i="18"/>
  <c r="U36" i="18"/>
  <c r="U44" i="18"/>
  <c r="U24" i="18"/>
  <c r="R27" i="18"/>
  <c r="R14" i="18"/>
  <c r="R35" i="1" s="1"/>
  <c r="R13" i="18"/>
  <c r="R24" i="1" s="1"/>
  <c r="U31" i="18"/>
  <c r="U43" i="18"/>
  <c r="R26" i="18"/>
  <c r="R39" i="1" s="1"/>
  <c r="U17" i="18"/>
  <c r="U2" i="18"/>
  <c r="U20" i="18"/>
  <c r="U25" i="18"/>
  <c r="R34" i="18"/>
  <c r="R41" i="18"/>
  <c r="R42" i="18"/>
  <c r="U32" i="18"/>
  <c r="U29" i="18"/>
  <c r="U10" i="18"/>
  <c r="U4" i="18"/>
  <c r="U33" i="18"/>
  <c r="U37" i="18"/>
  <c r="U40" i="18"/>
  <c r="U23" i="18"/>
  <c r="U30" i="18"/>
  <c r="R21" i="18"/>
  <c r="R23" i="1" s="1"/>
  <c r="U3" i="18"/>
  <c r="R11" i="18"/>
  <c r="R38" i="18"/>
  <c r="R53" i="1" s="1"/>
  <c r="S2" i="19"/>
  <c r="T7" i="1" s="1"/>
  <c r="T10" i="1"/>
  <c r="U9" i="18"/>
  <c r="U9" i="1"/>
  <c r="K19" i="1"/>
  <c r="U10" i="1"/>
  <c r="U7" i="1"/>
  <c r="U11" i="1"/>
  <c r="V12" i="1" s="1"/>
  <c r="U8" i="1"/>
  <c r="U6" i="1"/>
  <c r="S19" i="1"/>
  <c r="T9" i="1"/>
  <c r="J9" i="1"/>
  <c r="J8" i="1"/>
  <c r="J11" i="1"/>
  <c r="E19" i="1"/>
  <c r="R64" i="1" l="1"/>
  <c r="R65" i="1"/>
  <c r="R46" i="1"/>
  <c r="R57" i="1"/>
  <c r="R30" i="1"/>
  <c r="R31" i="1"/>
  <c r="R44" i="1"/>
  <c r="R45" i="1"/>
  <c r="R62" i="1"/>
  <c r="R63" i="1"/>
  <c r="R49" i="1"/>
  <c r="R50" i="1"/>
  <c r="R60" i="1"/>
  <c r="R61" i="1"/>
  <c r="R42" i="1"/>
  <c r="R43" i="1"/>
  <c r="R54" i="1"/>
  <c r="R27" i="1"/>
  <c r="R32" i="1"/>
  <c r="T8" i="1"/>
  <c r="T36" i="1"/>
  <c r="T26" i="1"/>
  <c r="J84" i="1"/>
  <c r="R28" i="1"/>
  <c r="R29" i="1"/>
  <c r="R55" i="1"/>
  <c r="R56" i="1"/>
  <c r="R40" i="1"/>
  <c r="R41" i="1"/>
  <c r="T25" i="1"/>
  <c r="R33" i="1"/>
  <c r="R34" i="1"/>
  <c r="R47" i="1"/>
  <c r="R48" i="1"/>
  <c r="R37" i="1"/>
  <c r="R38" i="1"/>
  <c r="R58" i="1"/>
  <c r="R59" i="1"/>
  <c r="R51" i="1"/>
  <c r="R52" i="1"/>
  <c r="U26" i="18"/>
  <c r="T39" i="1" s="1"/>
  <c r="U34" i="18"/>
  <c r="U35" i="18"/>
  <c r="U38" i="18"/>
  <c r="U39" i="18"/>
  <c r="U27" i="18"/>
  <c r="T42" i="1" s="1"/>
  <c r="U11" i="18"/>
  <c r="U42" i="18"/>
  <c r="U45" i="18"/>
  <c r="T66" i="1" s="1"/>
  <c r="U14" i="18"/>
  <c r="T30" i="1" s="1"/>
  <c r="U41" i="18"/>
  <c r="U13" i="18"/>
  <c r="T37" i="1" s="1"/>
  <c r="J6" i="1"/>
  <c r="T6" i="1"/>
  <c r="V11" i="1"/>
  <c r="V10" i="1"/>
  <c r="T23" i="1"/>
  <c r="R19" i="1"/>
  <c r="V8" i="1"/>
  <c r="V9" i="1"/>
  <c r="V7" i="1"/>
  <c r="U19" i="1"/>
  <c r="T34" i="1" l="1"/>
  <c r="T35" i="1"/>
  <c r="T47" i="1"/>
  <c r="T64" i="1"/>
  <c r="T65" i="1"/>
  <c r="T29" i="1"/>
  <c r="T46" i="1"/>
  <c r="T31" i="1"/>
  <c r="T62" i="1"/>
  <c r="T63" i="1"/>
  <c r="T45" i="1"/>
  <c r="T44" i="1"/>
  <c r="T57" i="1"/>
  <c r="T51" i="1"/>
  <c r="T60" i="1"/>
  <c r="T61" i="1"/>
  <c r="T43" i="1"/>
  <c r="T49" i="1"/>
  <c r="T33" i="1"/>
  <c r="T54" i="1"/>
  <c r="T24" i="1"/>
  <c r="T50" i="1"/>
  <c r="T27" i="1"/>
  <c r="T32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<sst xmlns="http://schemas.openxmlformats.org/spreadsheetml/2006/main" count="664" uniqueCount="168">
  <si>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</si>
  <si>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</si>
  <si>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</si>
  <si>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</si>
  <si>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</si>
  <si>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</si>
  <si>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</si>
  <si>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</si>
  <si>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</si>
  <si>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</si>
  <si>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</si>
  <si>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</si>
  <si>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</si>
  <si>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</si>
  <si>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</si>
  <si>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</si>
  <si>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</si>
  <si>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</si>
  <si>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</si>
  <si>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</si>
  <si>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</si>
  <si>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</si>
  <si>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</si>
  <si>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</si>
  <si>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</si>
  <si>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</si>
  <si>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</si>
  <si>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</si>
  <si>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</si>
  <si>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</si>
  <si>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</si>
  <si>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</si>
  <si>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</si>
  <si>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</si>
  <si>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</si>
  <si>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</si>
  <si>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</si>
  <si>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</si>
  <si>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</si>
  <si>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</si>
  <si>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</si>
  <si>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</si>
  <si>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</si>
  <si>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</si>
  <si>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</si>
  <si>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</si>
  <si>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</si>
  <si>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</si>
  <si>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</si>
  <si>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</si>
  <si>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</si>
  <si>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</si>
  <si>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</si>
  <si>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</si>
  <si>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</si>
  <si>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</si>
  <si>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</si>
  <si>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</si>
  <si>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</si>
  <si>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</si>
  <si>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</si>
  <si>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</si>
  <si>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</si>
  <si>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</si>
  <si>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</si>
  <si>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</si>
  <si>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</si>
  <si>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</si>
  <si>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</si>
  <si>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</si>
  <si>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</t>
  </si>
  <si>
    <t>Verein VI</t>
  </si>
  <si>
    <t>Schütze 14</t>
  </si>
  <si>
    <t>Schütze 15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</si>
  <si>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</si>
  <si>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</si>
  <si>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</si>
  <si>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</si>
  <si>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</si>
  <si>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</si>
  <si>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</si>
  <si>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</si>
  <si>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</si>
  <si>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</si>
  <si>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</si>
  <si>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</si>
  <si>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</si>
  <si>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</si>
  <si>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</si>
  <si>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</si>
  <si>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</si>
  <si>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</si>
  <si>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</si>
  <si>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</si>
  <si>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</si>
  <si>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</si>
  <si>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</si>
  <si>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</si>
  <si>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</si>
  <si>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</si>
  <si>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</si>
  <si>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</si>
  <si>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</si>
  <si>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</si>
  <si>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</si>
  <si>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</si>
  <si>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</si>
  <si>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</si>
  <si>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</si>
  <si>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</si>
  <si>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</si>
  <si>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</si>
  <si>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</si>
  <si>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</si>
  <si>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</si>
  <si>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</si>
  <si>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</si>
  <si>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</si>
  <si>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</si>
  <si>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</si>
  <si>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</si>
  <si>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</si>
  <si>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</si>
  <si>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</si>
  <si>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</si>
  <si>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</si>
  <si>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</si>
  <si>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</si>
  <si>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</si>
  <si>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</si>
  <si>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</si>
  <si>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</si>
  <si>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</si>
  <si>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</si>
  <si>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</si>
  <si>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 xml:space="preserve">Esterwegen </t>
  </si>
  <si>
    <t>Helmer Nils</t>
  </si>
  <si>
    <t>x</t>
  </si>
  <si>
    <t>Pieper Jonas</t>
  </si>
  <si>
    <t xml:space="preserve">Jansen Daniel </t>
  </si>
  <si>
    <t>Suhle Annalena</t>
  </si>
  <si>
    <t>Gäken Lena</t>
  </si>
  <si>
    <t>Runde Sebastian</t>
  </si>
  <si>
    <t>Leis Marie-Sophie</t>
  </si>
  <si>
    <t>Buschen Johann</t>
  </si>
  <si>
    <t>Wotte Lia</t>
  </si>
  <si>
    <t>Wotte Hannes</t>
  </si>
  <si>
    <t xml:space="preserve"> </t>
  </si>
  <si>
    <t>Helmer Maike</t>
  </si>
  <si>
    <t xml:space="preserve">Gretenabeln Elias </t>
  </si>
  <si>
    <t>Többen Jannes</t>
  </si>
  <si>
    <t>Fleschenberg Jana</t>
  </si>
  <si>
    <t>Flint Sina</t>
  </si>
  <si>
    <t>Gretenabeln</t>
  </si>
  <si>
    <t>Luttmann</t>
  </si>
  <si>
    <t>07.09.</t>
  </si>
  <si>
    <t>28.09.</t>
  </si>
  <si>
    <t>19.10.</t>
  </si>
  <si>
    <t>16.11.</t>
  </si>
  <si>
    <t>30.11.</t>
  </si>
  <si>
    <t>Börgerwald</t>
  </si>
  <si>
    <t>11.01.</t>
  </si>
  <si>
    <t>01.02.</t>
  </si>
  <si>
    <t>22.02.</t>
  </si>
  <si>
    <t>15.03.</t>
  </si>
  <si>
    <t>Bowe</t>
  </si>
  <si>
    <t>059519955520</t>
  </si>
  <si>
    <t>Schütze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</si>
</sst>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I4" sqref="I4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61</v>
      </c>
      <c r="L1" s="151"/>
      <c r="M1" s="150"/>
      <c r="N1" s="150"/>
      <c r="O1" s="150"/>
      <c r="P1" s="149" t="s">
        <v>68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155</v>
      </c>
      <c r="E3" s="111" t="s">
        <v>156</v>
      </c>
      <c r="F3" s="111" t="s">
        <v>157</v>
      </c>
      <c r="G3" s="111" t="s">
        <v>158</v>
      </c>
      <c r="H3" s="111" t="s">
        <v>159</v>
      </c>
      <c r="I3" s="111"/>
      <c r="J3" s="152" t="s">
        <v>1</v>
      </c>
      <c r="K3" s="152"/>
      <c r="L3" s="111" t="s">
        <v>161</v>
      </c>
      <c r="M3" s="111" t="s">
        <v>162</v>
      </c>
      <c r="N3" s="111" t="s">
        <v>163</v>
      </c>
      <c r="O3" s="111" t="s">
        <v>164</v>
      </c>
      <c r="P3" s="111"/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127</v>
      </c>
      <c r="E4" s="30" t="s">
        <v>130</v>
      </c>
      <c r="F4" s="30" t="s">
        <v>134</v>
      </c>
      <c r="G4" s="30" t="s">
        <v>160</v>
      </c>
      <c r="H4" s="30" t="s">
        <v>133</v>
      </c>
      <c r="I4" s="30"/>
      <c r="J4" s="29" t="s">
        <v>0</v>
      </c>
      <c r="K4" s="31" t="s">
        <v>4</v>
      </c>
      <c r="L4" s="30" t="s">
        <v>128</v>
      </c>
      <c r="M4" s="30" t="s">
        <v>132</v>
      </c>
      <c r="N4" s="30" t="s">
        <v>131</v>
      </c>
      <c r="O4" s="30" t="s">
        <v>129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 xml:space="preserve">Esterwegen </v>
      </c>
      <c r="C6" s="157"/>
      <c r="D6" s="36">
        <f>'Übersicht Gruppen'!C2</f>
        <v>517</v>
      </c>
      <c r="E6" s="36">
        <f>'Übersicht Gruppen'!D2</f>
        <v>516.79999999999995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516.9</v>
      </c>
      <c r="K6" s="38">
        <f t="shared" ref="K6:K17" si="0">SUM(D6:I6)</f>
        <v>1033.8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516.9</v>
      </c>
      <c r="U6" s="38">
        <f>SUM(S6+K6)</f>
        <v>1033.8</v>
      </c>
      <c r="V6" s="148"/>
    </row>
    <row r="7" spans="1:22" ht="20.25" customHeight="1" x14ac:dyDescent="0.25">
      <c r="A7" s="39">
        <v>2</v>
      </c>
      <c r="B7" s="158" t="str">
        <f>'Übersicht Gruppen'!B3</f>
        <v>Lorup</v>
      </c>
      <c r="C7" s="159"/>
      <c r="D7" s="40">
        <f>'Übersicht Gruppen'!C3</f>
        <v>428.00000000000006</v>
      </c>
      <c r="E7" s="40">
        <f>'Übersicht Gruppen'!D3</f>
        <v>405.2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0"/>
        <v>833.2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0</v>
      </c>
      <c r="U7" s="42">
        <f t="shared" ref="U7:U17" si="2">SUM(S7+K7)</f>
        <v>833.2</v>
      </c>
      <c r="V7" s="42">
        <f>(U6-U7)*-1</f>
        <v>-200.59999999999991</v>
      </c>
    </row>
    <row r="8" spans="1:22" ht="20.25" customHeight="1" x14ac:dyDescent="0.25">
      <c r="A8" s="43">
        <v>3</v>
      </c>
      <c r="B8" s="156" t="str">
        <f>'Übersicht Gruppen'!B4</f>
        <v>Lähden</v>
      </c>
      <c r="C8" s="157"/>
      <c r="D8" s="36">
        <f>'Übersicht Gruppen'!C4</f>
        <v>194.1</v>
      </c>
      <c r="E8" s="36">
        <f>'Übersicht Gruppen'!D4</f>
        <v>186.9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190.5</v>
      </c>
      <c r="K8" s="38">
        <f t="shared" si="0"/>
        <v>381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190.5</v>
      </c>
      <c r="U8" s="38">
        <f t="shared" si="2"/>
        <v>381</v>
      </c>
      <c r="V8" s="38">
        <f t="shared" ref="V8:V17" si="3">(U7-U8)*-1</f>
        <v>-452.20000000000005</v>
      </c>
    </row>
    <row r="9" spans="1:22" ht="20.25" customHeight="1" x14ac:dyDescent="0.25">
      <c r="A9" s="29">
        <v>4</v>
      </c>
      <c r="B9" s="158" t="str">
        <f>'Übersicht Gruppen'!B5</f>
        <v>Spahnharrenstätte</v>
      </c>
      <c r="C9" s="159"/>
      <c r="D9" s="40">
        <f>'Übersicht Gruppen'!C5</f>
        <v>260</v>
      </c>
      <c r="E9" s="40">
        <f>'Übersicht Gruppen'!D5</f>
        <v>90.5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175.25</v>
      </c>
      <c r="K9" s="42">
        <f t="shared" si="0"/>
        <v>350.5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175.25</v>
      </c>
      <c r="U9" s="42">
        <f t="shared" si="2"/>
        <v>350.5</v>
      </c>
      <c r="V9" s="42">
        <f t="shared" si="3"/>
        <v>-30.5</v>
      </c>
    </row>
    <row r="10" spans="1:22" ht="20.25" customHeight="1" x14ac:dyDescent="0.25">
      <c r="A10" s="44">
        <v>5</v>
      </c>
      <c r="B10" s="156" t="str">
        <f>'Übersicht Gruppen'!B6</f>
        <v>Verein V</v>
      </c>
      <c r="C10" s="157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0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0</v>
      </c>
      <c r="U10" s="38">
        <f t="shared" si="2"/>
        <v>0</v>
      </c>
      <c r="V10" s="38">
        <f t="shared" si="3"/>
        <v>-350.5</v>
      </c>
    </row>
    <row r="11" spans="1:22" ht="20.25" customHeight="1" x14ac:dyDescent="0.25">
      <c r="A11" s="45">
        <v>6</v>
      </c>
      <c r="B11" s="158" t="str">
        <f>'Übersicht Gruppen'!B7</f>
        <v>Verein VI</v>
      </c>
      <c r="C11" s="159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42">
        <f t="shared" si="3"/>
        <v>0</v>
      </c>
    </row>
    <row r="12" spans="1:22" ht="20.25" customHeight="1" x14ac:dyDescent="0.25">
      <c r="A12" s="44">
        <v>7</v>
      </c>
      <c r="B12" s="156" t="str">
        <f>'Übersicht Gruppen'!B8</f>
        <v>Verein VII</v>
      </c>
      <c r="C12" s="157"/>
      <c r="D12" s="36">
        <f>'Übersicht Gruppen'!C8</f>
        <v>0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0</v>
      </c>
      <c r="K12" s="38">
        <f t="shared" si="0"/>
        <v>0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0</v>
      </c>
      <c r="V12" s="38">
        <f t="shared" si="3"/>
        <v>0</v>
      </c>
    </row>
    <row r="13" spans="1:22" ht="20.25" customHeight="1" x14ac:dyDescent="0.25">
      <c r="A13" s="45">
        <v>8</v>
      </c>
      <c r="B13" s="158" t="str">
        <f>'Übersicht Gruppen'!B9</f>
        <v>Verein VIII</v>
      </c>
      <c r="C13" s="159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0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0</v>
      </c>
    </row>
    <row r="14" spans="1:22" ht="20.25" customHeight="1" x14ac:dyDescent="0.25">
      <c r="A14" s="44">
        <v>9</v>
      </c>
      <c r="B14" s="156" t="str">
        <f>'Übersicht Gruppen'!B10</f>
        <v>Verein IX</v>
      </c>
      <c r="C14" s="157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8" t="str">
        <f>'Übersicht Gruppen'!B11</f>
        <v>Verein X</v>
      </c>
      <c r="C15" s="159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6" t="str">
        <f>'Übersicht Gruppen'!B12</f>
        <v>Verein XI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233.18333333333331</v>
      </c>
      <c r="E19" s="36">
        <f t="shared" ref="E19:U19" si="4">AVERAGE(E6:E11)</f>
        <v>199.9</v>
      </c>
      <c r="F19" s="36">
        <f t="shared" si="4"/>
        <v>0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147.10833333333332</v>
      </c>
      <c r="K19" s="38">
        <f>SUM(K6:K11)/6</f>
        <v>433.08333333333331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147.10833333333332</v>
      </c>
      <c r="U19" s="38">
        <f t="shared" si="4"/>
        <v>433.08333333333331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Buschen Johann</v>
      </c>
      <c r="C23" s="88" t="str">
        <f>'Übersicht Schützen'!B2</f>
        <v>Lähden</v>
      </c>
      <c r="D23" s="55">
        <f>'Übersicht Schützen'!C2</f>
        <v>194.1</v>
      </c>
      <c r="E23" s="38">
        <f>'Übersicht Schützen'!D2</f>
        <v>186.9</v>
      </c>
      <c r="F23" s="38">
        <f>'Übersicht Schützen'!E2</f>
        <v>0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190.5</v>
      </c>
      <c r="K23" s="38">
        <f>SUM(D23:I23)</f>
        <v>381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190.5</v>
      </c>
      <c r="U23" s="38">
        <f>SUM(K23+S23)</f>
        <v>381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Suhle Annalena</v>
      </c>
      <c r="C24" s="89" t="str">
        <f>'Übersicht Schützen'!B3</f>
        <v xml:space="preserve">Esterwegen </v>
      </c>
      <c r="D24" s="58">
        <f>'Übersicht Schützen'!C3</f>
        <v>184.4</v>
      </c>
      <c r="E24" s="42">
        <f>'Übersicht Schützen'!D3</f>
        <v>192</v>
      </c>
      <c r="F24" s="42">
        <f>'Übersicht Schützen'!E3</f>
        <v>0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188.2</v>
      </c>
      <c r="K24" s="42">
        <f>SUM(D24:I24)</f>
        <v>376.4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188.2</v>
      </c>
      <c r="U24" s="42">
        <f t="shared" ref="U24:U58" si="6">SUM(K24+S24)</f>
        <v>376.4</v>
      </c>
      <c r="V24" s="42">
        <f>(U23-U24)*-1</f>
        <v>-4.6000000000000227</v>
      </c>
    </row>
    <row r="25" spans="1:22" s="51" customFormat="1" ht="18" customHeight="1" x14ac:dyDescent="0.25">
      <c r="A25" s="50">
        <v>3</v>
      </c>
      <c r="B25" s="54" t="str">
        <f>'Übersicht Schützen'!A4</f>
        <v>Gäken Lena</v>
      </c>
      <c r="C25" s="88" t="str">
        <f>'Übersicht Schützen'!B4</f>
        <v xml:space="preserve">Esterwegen </v>
      </c>
      <c r="D25" s="55">
        <f>'Übersicht Schützen'!C4</f>
        <v>185.8</v>
      </c>
      <c r="E25" s="38">
        <f>'Übersicht Schützen'!D4</f>
        <v>185.3</v>
      </c>
      <c r="F25" s="38">
        <f>'Übersicht Schützen'!E4</f>
        <v>0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185.55</v>
      </c>
      <c r="K25" s="38">
        <f t="shared" ref="K25:K58" si="7">SUM(D25:I25)</f>
        <v>371.1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185.55</v>
      </c>
      <c r="U25" s="38">
        <f t="shared" si="6"/>
        <v>371.1</v>
      </c>
      <c r="V25" s="38">
        <f t="shared" ref="V25:V52" si="8">(U24-U25)*-1</f>
        <v>-5.2999999999999545</v>
      </c>
    </row>
    <row r="26" spans="1:22" s="51" customFormat="1" ht="18" customHeight="1" x14ac:dyDescent="0.25">
      <c r="A26" s="52">
        <v>4</v>
      </c>
      <c r="B26" s="57" t="str">
        <f>'Übersicht Schützen'!A5</f>
        <v>Pieper Jonas</v>
      </c>
      <c r="C26" s="89" t="str">
        <f>'Übersicht Schützen'!B5</f>
        <v xml:space="preserve">Esterwegen </v>
      </c>
      <c r="D26" s="58">
        <f>'Übersicht Schützen'!C5</f>
        <v>146.80000000000001</v>
      </c>
      <c r="E26" s="42">
        <f>'Übersicht Schützen'!D5</f>
        <v>137.1</v>
      </c>
      <c r="F26" s="42">
        <f>'Übersicht Schützen'!E5</f>
        <v>0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141.94999999999999</v>
      </c>
      <c r="K26" s="42">
        <f t="shared" si="7"/>
        <v>283.89999999999998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141.94999999999999</v>
      </c>
      <c r="U26" s="42">
        <f t="shared" si="6"/>
        <v>283.89999999999998</v>
      </c>
      <c r="V26" s="42">
        <f t="shared" si="8"/>
        <v>-87.200000000000045</v>
      </c>
    </row>
    <row r="27" spans="1:22" s="51" customFormat="1" ht="18" customHeight="1" x14ac:dyDescent="0.25">
      <c r="A27" s="43">
        <v>5</v>
      </c>
      <c r="B27" s="54" t="str">
        <f>'Übersicht Schützen'!A6</f>
        <v xml:space="preserve">Jansen Daniel </v>
      </c>
      <c r="C27" s="88" t="str">
        <f>'Übersicht Schützen'!B6</f>
        <v xml:space="preserve">Esterwegen </v>
      </c>
      <c r="D27" s="55">
        <f>'Übersicht Schützen'!C6</f>
        <v>134</v>
      </c>
      <c r="E27" s="38">
        <f>'Übersicht Schützen'!D6</f>
        <v>139.5</v>
      </c>
      <c r="F27" s="38">
        <f>'Übersicht Schützen'!E6</f>
        <v>0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136.75</v>
      </c>
      <c r="K27" s="38">
        <f t="shared" si="7"/>
        <v>273.5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136.75</v>
      </c>
      <c r="U27" s="38">
        <f t="shared" si="6"/>
        <v>273.5</v>
      </c>
      <c r="V27" s="38">
        <f t="shared" si="8"/>
        <v>-10.399999999999977</v>
      </c>
    </row>
    <row r="28" spans="1:22" s="51" customFormat="1" ht="18" customHeight="1" x14ac:dyDescent="0.25">
      <c r="A28" s="29">
        <v>6</v>
      </c>
      <c r="B28" s="57" t="str">
        <f>'Übersicht Schützen'!A7</f>
        <v xml:space="preserve">Gretenabeln Elias </v>
      </c>
      <c r="C28" s="89" t="str">
        <f>'Übersicht Schützen'!B7</f>
        <v>Lorup</v>
      </c>
      <c r="D28" s="58">
        <f>'Übersicht Schützen'!C7</f>
        <v>133.30000000000001</v>
      </c>
      <c r="E28" s="42">
        <f>'Übersicht Schützen'!D7</f>
        <v>131.5</v>
      </c>
      <c r="F28" s="42">
        <f>'Übersicht Schützen'!E7</f>
        <v>0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132.4</v>
      </c>
      <c r="K28" s="42">
        <f t="shared" si="7"/>
        <v>264.8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132.4</v>
      </c>
      <c r="U28" s="42">
        <f t="shared" si="6"/>
        <v>264.8</v>
      </c>
      <c r="V28" s="42">
        <f t="shared" si="8"/>
        <v>-8.6999999999999886</v>
      </c>
    </row>
    <row r="29" spans="1:22" s="51" customFormat="1" ht="18" customHeight="1" x14ac:dyDescent="0.25">
      <c r="A29" s="50">
        <v>7</v>
      </c>
      <c r="B29" s="54" t="str">
        <f>'Übersicht Schützen'!A8</f>
        <v>Helmer Maike</v>
      </c>
      <c r="C29" s="88" t="str">
        <f>'Übersicht Schützen'!B8</f>
        <v>Lorup</v>
      </c>
      <c r="D29" s="55">
        <f>'Übersicht Schützen'!C8</f>
        <v>115.2</v>
      </c>
      <c r="E29" s="38">
        <f>'Übersicht Schützen'!D8</f>
        <v>141</v>
      </c>
      <c r="F29" s="38">
        <f>'Übersicht Schützen'!E8</f>
        <v>0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128.1</v>
      </c>
      <c r="K29" s="38">
        <f t="shared" si="7"/>
        <v>256.2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128.1</v>
      </c>
      <c r="U29" s="38">
        <f t="shared" si="6"/>
        <v>256.2</v>
      </c>
      <c r="V29" s="38">
        <f t="shared" si="8"/>
        <v>-8.6000000000000227</v>
      </c>
    </row>
    <row r="30" spans="1:22" s="51" customFormat="1" ht="18" customHeight="1" x14ac:dyDescent="0.25">
      <c r="A30" s="29">
        <v>8</v>
      </c>
      <c r="B30" s="57" t="str">
        <f>'Übersicht Schützen'!A9</f>
        <v>Wotte Hannes</v>
      </c>
      <c r="C30" s="89" t="str">
        <f>'Übersicht Schützen'!B9</f>
        <v>Lorup</v>
      </c>
      <c r="D30" s="58">
        <f>'Übersicht Schützen'!C9</f>
        <v>103.5</v>
      </c>
      <c r="E30" s="42">
        <f>'Übersicht Schützen'!D9</f>
        <v>132.69999999999999</v>
      </c>
      <c r="F30" s="42">
        <f>'Übersicht Schützen'!E9</f>
        <v>0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118.1</v>
      </c>
      <c r="K30" s="42">
        <f t="shared" si="7"/>
        <v>236.2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118.1</v>
      </c>
      <c r="U30" s="42">
        <f t="shared" si="6"/>
        <v>236.2</v>
      </c>
      <c r="V30" s="42">
        <f t="shared" si="8"/>
        <v>-20</v>
      </c>
    </row>
    <row r="31" spans="1:22" s="51" customFormat="1" ht="18" customHeight="1" x14ac:dyDescent="0.25">
      <c r="A31" s="43">
        <v>9</v>
      </c>
      <c r="B31" s="54" t="str">
        <f>'Übersicht Schützen'!A10</f>
        <v>Helmer Nils</v>
      </c>
      <c r="C31" s="88" t="str">
        <f>'Übersicht Schützen'!B10</f>
        <v>Lorup</v>
      </c>
      <c r="D31" s="55">
        <f>'Übersicht Schützen'!C10</f>
        <v>116.3</v>
      </c>
      <c r="E31" s="38">
        <f>'Übersicht Schützen'!D10</f>
        <v>104</v>
      </c>
      <c r="F31" s="38">
        <f>'Übersicht Schützen'!E10</f>
        <v>0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110.15</v>
      </c>
      <c r="K31" s="38">
        <f t="shared" si="7"/>
        <v>220.3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110.15</v>
      </c>
      <c r="U31" s="38">
        <f t="shared" si="6"/>
        <v>220.3</v>
      </c>
      <c r="V31" s="38">
        <f t="shared" si="8"/>
        <v>-15.899999999999977</v>
      </c>
    </row>
    <row r="32" spans="1:22" s="51" customFormat="1" ht="18" customHeight="1" x14ac:dyDescent="0.25">
      <c r="A32" s="52">
        <v>10</v>
      </c>
      <c r="B32" s="57" t="str">
        <f>'Übersicht Schützen'!A11</f>
        <v>Runde Sebastian</v>
      </c>
      <c r="C32" s="89" t="str">
        <f>'Übersicht Schützen'!B11</f>
        <v>Spahnharrenstätte</v>
      </c>
      <c r="D32" s="58">
        <f>'Übersicht Schützen'!C11</f>
        <v>101.7</v>
      </c>
      <c r="E32" s="42">
        <f>'Übersicht Schützen'!D11</f>
        <v>90.5</v>
      </c>
      <c r="F32" s="42">
        <f>'Übersicht Schützen'!E11</f>
        <v>0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96.1</v>
      </c>
      <c r="K32" s="42">
        <f t="shared" si="7"/>
        <v>192.2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96.1</v>
      </c>
      <c r="U32" s="42">
        <f t="shared" si="6"/>
        <v>192.2</v>
      </c>
      <c r="V32" s="42">
        <f t="shared" si="8"/>
        <v>-28.100000000000023</v>
      </c>
    </row>
    <row r="33" spans="1:44" s="51" customFormat="1" ht="18" customHeight="1" x14ac:dyDescent="0.25">
      <c r="A33" s="50">
        <v>11</v>
      </c>
      <c r="B33" s="54" t="str">
        <f>'Übersicht Schützen'!A12</f>
        <v>Többen Jannes</v>
      </c>
      <c r="C33" s="88" t="str">
        <f>'Übersicht Schützen'!B12</f>
        <v>Lorup</v>
      </c>
      <c r="D33" s="55">
        <f>'Übersicht Schützen'!C12</f>
        <v>87.5</v>
      </c>
      <c r="E33" s="38">
        <f>'Übersicht Schützen'!D12</f>
        <v>97.8</v>
      </c>
      <c r="F33" s="38">
        <f>'Übersicht Schützen'!E12</f>
        <v>0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92.65</v>
      </c>
      <c r="K33" s="38">
        <f t="shared" si="7"/>
        <v>185.3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92.65</v>
      </c>
      <c r="U33" s="38">
        <f t="shared" si="6"/>
        <v>185.3</v>
      </c>
      <c r="V33" s="38">
        <f t="shared" si="8"/>
        <v>-6.8999999999999773</v>
      </c>
    </row>
    <row r="34" spans="1:44" s="51" customFormat="1" ht="18" customHeight="1" x14ac:dyDescent="0.25">
      <c r="A34" s="29">
        <v>12</v>
      </c>
      <c r="B34" s="57" t="str">
        <f>'Übersicht Schützen'!A13</f>
        <v>Wotte Lia</v>
      </c>
      <c r="C34" s="89" t="str">
        <f>'Übersicht Schützen'!B13</f>
        <v>Lorup</v>
      </c>
      <c r="D34" s="58">
        <f>'Übersicht Schützen'!C13</f>
        <v>178.4</v>
      </c>
      <c r="E34" s="42">
        <f>'Übersicht Schützen'!D13</f>
        <v>0</v>
      </c>
      <c r="F34" s="42">
        <f>'Übersicht Schützen'!E13</f>
        <v>0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178.4</v>
      </c>
      <c r="K34" s="42">
        <f t="shared" si="7"/>
        <v>178.4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178.4</v>
      </c>
      <c r="U34" s="42">
        <f t="shared" si="6"/>
        <v>178.4</v>
      </c>
      <c r="V34" s="42">
        <f t="shared" si="8"/>
        <v>-6.9000000000000057</v>
      </c>
    </row>
    <row r="35" spans="1:44" s="51" customFormat="1" ht="18" customHeight="1" x14ac:dyDescent="0.25">
      <c r="A35" s="50">
        <v>13</v>
      </c>
      <c r="B35" s="54" t="str">
        <f>'Übersicht Schützen'!A14</f>
        <v>Leis Marie-Sophie</v>
      </c>
      <c r="C35" s="88" t="str">
        <f>'Übersicht Schützen'!B14</f>
        <v>Spahnharrenstätte</v>
      </c>
      <c r="D35" s="55">
        <f>'Übersicht Schützen'!C14</f>
        <v>158.30000000000001</v>
      </c>
      <c r="E35" s="38">
        <f>'Übersicht Schützen'!D14</f>
        <v>0</v>
      </c>
      <c r="F35" s="38">
        <f>'Übersicht Schützen'!E14</f>
        <v>0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158.30000000000001</v>
      </c>
      <c r="K35" s="38">
        <f t="shared" si="7"/>
        <v>158.30000000000001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158.30000000000001</v>
      </c>
      <c r="U35" s="38">
        <f t="shared" si="6"/>
        <v>158.30000000000001</v>
      </c>
      <c r="V35" s="38">
        <f t="shared" si="8"/>
        <v>-20.099999999999994</v>
      </c>
    </row>
    <row r="36" spans="1:44" s="51" customFormat="1" ht="18" customHeight="1" x14ac:dyDescent="0.25">
      <c r="A36" s="52">
        <v>14</v>
      </c>
      <c r="B36" s="57" t="str">
        <f>'Übersicht Schützen'!A15</f>
        <v>Schütze 5</v>
      </c>
      <c r="C36" s="89" t="str">
        <f>'Übersicht Schützen'!B15</f>
        <v xml:space="preserve">Esterwegen </v>
      </c>
      <c r="D36" s="58">
        <f>'Übersicht Schützen'!C15</f>
        <v>0</v>
      </c>
      <c r="E36" s="42">
        <f>'Übersicht Schützen'!D15</f>
        <v>0</v>
      </c>
      <c r="F36" s="42">
        <f>'Übersicht Schützen'!E15</f>
        <v>0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0</v>
      </c>
      <c r="K36" s="42">
        <f t="shared" si="7"/>
        <v>0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0</v>
      </c>
      <c r="U36" s="42">
        <f t="shared" si="6"/>
        <v>0</v>
      </c>
      <c r="V36" s="42">
        <f t="shared" si="8"/>
        <v>-158.30000000000001</v>
      </c>
    </row>
    <row r="37" spans="1:44" s="51" customFormat="1" ht="18" customHeight="1" x14ac:dyDescent="0.25">
      <c r="A37" s="43">
        <v>15</v>
      </c>
      <c r="B37" s="54" t="str">
        <f>'Übersicht Schützen'!A16</f>
        <v>Schütze 11</v>
      </c>
      <c r="C37" s="88" t="str">
        <f>'Übersicht Schützen'!B16</f>
        <v>Spahnharrenstätte</v>
      </c>
      <c r="D37" s="55">
        <f>'Übersicht Schützen'!C16</f>
        <v>0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0</v>
      </c>
      <c r="K37" s="38">
        <f t="shared" si="7"/>
        <v>0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0</v>
      </c>
      <c r="U37" s="38">
        <f t="shared" si="6"/>
        <v>0</v>
      </c>
      <c r="V37" s="38">
        <f t="shared" si="8"/>
        <v>0</v>
      </c>
    </row>
    <row r="38" spans="1:44" s="51" customFormat="1" ht="18" customHeight="1" x14ac:dyDescent="0.25">
      <c r="A38" s="29">
        <v>16</v>
      </c>
      <c r="B38" s="57" t="str">
        <f>'Übersicht Schützen'!A17</f>
        <v>Schütze 14</v>
      </c>
      <c r="C38" s="89" t="str">
        <f>'Übersicht Schützen'!B17</f>
        <v>Spahnharrenstätte</v>
      </c>
      <c r="D38" s="58">
        <f>'Übersicht Schützen'!C17</f>
        <v>0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0</v>
      </c>
      <c r="K38" s="42">
        <f t="shared" si="7"/>
        <v>0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0</v>
      </c>
      <c r="U38" s="42">
        <f t="shared" si="6"/>
        <v>0</v>
      </c>
      <c r="V38" s="42">
        <f t="shared" si="8"/>
        <v>0</v>
      </c>
    </row>
    <row r="39" spans="1:44" s="51" customFormat="1" ht="18" customHeight="1" x14ac:dyDescent="0.25">
      <c r="A39" s="50">
        <v>17</v>
      </c>
      <c r="B39" s="54" t="str">
        <f>'Übersicht Schützen'!A18</f>
        <v>Schütze 15</v>
      </c>
      <c r="C39" s="88" t="str">
        <f>'Übersicht Schützen'!B18</f>
        <v>Spahnharrenstätte</v>
      </c>
      <c r="D39" s="55">
        <f>'Übersicht Schützen'!C18</f>
        <v>0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0</v>
      </c>
      <c r="K39" s="38">
        <f t="shared" si="7"/>
        <v>0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0</v>
      </c>
      <c r="U39" s="38">
        <f t="shared" si="6"/>
        <v>0</v>
      </c>
      <c r="V39" s="38">
        <f t="shared" si="8"/>
        <v>0</v>
      </c>
    </row>
    <row r="40" spans="1:44" s="51" customFormat="1" ht="18" customHeight="1" x14ac:dyDescent="0.25">
      <c r="A40" s="29">
        <v>18</v>
      </c>
      <c r="B40" s="57" t="str">
        <f>'Übersicht Schützen'!A19</f>
        <v>Fleschenberg Jana</v>
      </c>
      <c r="C40" s="89" t="str">
        <f>'Übersicht Schützen'!B19</f>
        <v>Lähden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0</v>
      </c>
      <c r="K40" s="42">
        <f t="shared" si="7"/>
        <v>0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0</v>
      </c>
      <c r="U40" s="42">
        <f t="shared" si="6"/>
        <v>0</v>
      </c>
      <c r="V40" s="42">
        <f t="shared" si="8"/>
        <v>0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Flint Sina</v>
      </c>
      <c r="C41" s="88" t="str">
        <f>'Übersicht Schützen'!B20</f>
        <v>Lähden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0</v>
      </c>
      <c r="K41" s="38">
        <f t="shared" si="7"/>
        <v>0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0</v>
      </c>
      <c r="U41" s="38">
        <f t="shared" si="6"/>
        <v>0</v>
      </c>
      <c r="V41" s="38">
        <f t="shared" si="8"/>
        <v>0</v>
      </c>
    </row>
    <row r="42" spans="1:44" s="51" customFormat="1" ht="18" customHeight="1" x14ac:dyDescent="0.25">
      <c r="A42" s="52">
        <v>20</v>
      </c>
      <c r="B42" s="57" t="str">
        <f>'Übersicht Schützen'!A21</f>
        <v>Schütze 19</v>
      </c>
      <c r="C42" s="89" t="str">
        <f>'Übersicht Schützen'!B21</f>
        <v>Lähden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0</v>
      </c>
      <c r="K42" s="42">
        <f t="shared" si="7"/>
        <v>0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0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25">
      <c r="A43" s="50">
        <v>21</v>
      </c>
      <c r="B43" s="54" t="str">
        <f>'Übersicht Schützen'!A22</f>
        <v>Schütze 20</v>
      </c>
      <c r="C43" s="88" t="str">
        <f>'Übersicht Schützen'!B22</f>
        <v>Lähden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25">
      <c r="A44" s="29">
        <v>22</v>
      </c>
      <c r="B44" s="57" t="str">
        <f>'Übersicht Schützen'!A23</f>
        <v>Schütze 21</v>
      </c>
      <c r="C44" s="89" t="str">
        <f>'Übersicht Schützen'!B23</f>
        <v>Verein V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Schütze 22</v>
      </c>
      <c r="C45" s="88" t="str">
        <f>'Übersicht Schützen'!B24</f>
        <v>Verein V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23</v>
      </c>
      <c r="C46" s="89" t="str">
        <f>'Übersicht Schützen'!B25</f>
        <v>Verein V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24</v>
      </c>
      <c r="C47" s="88" t="str">
        <f>'Übersicht Schützen'!B26</f>
        <v>Verein V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25</v>
      </c>
      <c r="C48" s="89" t="str">
        <f>'Übersicht Schützen'!B27</f>
        <v>Verein V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26</v>
      </c>
      <c r="C49" s="88" t="str">
        <f>'Übersicht Schützen'!B28</f>
        <v>Verein VI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27</v>
      </c>
      <c r="C50" s="89" t="str">
        <f>'Übersicht Schützen'!B29</f>
        <v>Verein VI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28</v>
      </c>
      <c r="C51" s="88" t="str">
        <f>'Übersicht Schützen'!B30</f>
        <v>Verein VI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29</v>
      </c>
      <c r="C52" s="89" t="str">
        <f>'Übersicht Schützen'!B31</f>
        <v>Verein VI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30</v>
      </c>
      <c r="C53" s="88" t="str">
        <f>'Übersicht Schützen'!B32</f>
        <v>Verein VI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31</v>
      </c>
      <c r="C54" s="89" t="str">
        <f>'Übersicht Schützen'!B33</f>
        <v>Verein VII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32</v>
      </c>
      <c r="C55" s="88" t="str">
        <f>'Übersicht Schützen'!B34</f>
        <v>Verein VII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33</v>
      </c>
      <c r="C56" s="89" t="str">
        <f>'Übersicht Schützen'!B35</f>
        <v>Verein VII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34</v>
      </c>
      <c r="C57" s="88" t="str">
        <f>'Übersicht Schützen'!B36</f>
        <v>Verein VII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35</v>
      </c>
      <c r="C58" s="89" t="str">
        <f>'Übersicht Schützen'!B37</f>
        <v>Verein VII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36</v>
      </c>
      <c r="C59" s="88" t="str">
        <f>'Übersicht Schützen'!B38</f>
        <v>Verein VIII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37</v>
      </c>
      <c r="C60" s="89" t="str">
        <f>'Übersicht Schützen'!B39</f>
        <v>Verein VIII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38</v>
      </c>
      <c r="C61" s="88" t="str">
        <f>'Übersicht Schützen'!B40</f>
        <v>Verein VIII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39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40</v>
      </c>
      <c r="C63" s="88" t="str">
        <f>'Übersicht Schützen'!B42</f>
        <v>Verein VIII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41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42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43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141.48461538461538</v>
      </c>
      <c r="E84" s="36">
        <f>IF(Formelhilfe!C75 &gt; 0, SUM(E23:E82)/Formelhilfe!C75, 0)</f>
        <v>139.84545454545457</v>
      </c>
      <c r="F84" s="36">
        <f>IF(Formelhilfe!D75 &gt; 0, SUM(F23:F82)/Formelhilfe!D75, 0)</f>
        <v>0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142.8576923076923</v>
      </c>
      <c r="K84" s="37">
        <f>IF(SUM(K23:K82)&lt;&gt;0,AVERAGEIF(K23:K82,"&lt;&gt;0"),0)</f>
        <v>259.81538461538463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142.8576923076923</v>
      </c>
      <c r="U84" s="112">
        <f>(K84+S84)</f>
        <v>259.81538461538463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sort="0"/>
  <protectedRanges>
    <protectedRange sqref="P1" name="Bereich3"/>
    <protectedRange sqref="M1" name="Bereich2"/>
    <protectedRange sqref="I3:I4 Q3:Q4" name="Bereich1"/>
    <protectedRange sqref="D3:H4" name="Bereich1_1"/>
    <protectedRange sqref="L3:P4" name="Bereich1_2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 xml:space="preserve">Esterwegen 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Lorup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Spahnharrenstätte</v>
      </c>
      <c r="C4" s="123"/>
      <c r="D4" s="175" t="str">
        <f>Übersicht!P1</f>
        <v>Schüler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Lähden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Verein V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Verein VI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Pieper Jonas</v>
      </c>
      <c r="C10" s="130" t="str">
        <f>'Wettkampf 1'!C16</f>
        <v xml:space="preserve">Esterwegen 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 xml:space="preserve">Jansen Daniel </v>
      </c>
      <c r="C11" s="130" t="str">
        <f>'Wettkampf 1'!C17</f>
        <v xml:space="preserve">Esterwegen 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Suhle Annalena</v>
      </c>
      <c r="C12" s="130" t="str">
        <f>'Wettkampf 1'!C18</f>
        <v xml:space="preserve">Esterwegen 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Gäken Lena</v>
      </c>
      <c r="C13" s="130" t="str">
        <f>'Wettkampf 1'!C19</f>
        <v xml:space="preserve">Esterwegen 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 xml:space="preserve">Esterwegen 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Helmer Nils</v>
      </c>
      <c r="C15" s="130" t="str">
        <f>'Wettkampf 1'!C21</f>
        <v>Lorup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Wotte Lia</v>
      </c>
      <c r="C16" s="130" t="str">
        <f>'Wettkampf 1'!C22</f>
        <v>Lorup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Wotte Hannes</v>
      </c>
      <c r="C17" s="130" t="str">
        <f>'Wettkampf 1'!C23</f>
        <v>Lorup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 xml:space="preserve">Gretenabeln Elias </v>
      </c>
      <c r="C18" s="130" t="str">
        <f>'Wettkampf 1'!C24</f>
        <v>Lorup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Helmer Maike</v>
      </c>
      <c r="C19" s="130" t="str">
        <f>'Wettkampf 1'!C25</f>
        <v>Lorup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Runde Sebastian</v>
      </c>
      <c r="C20" s="130" t="str">
        <f>'Wettkampf 1'!C26</f>
        <v>Spahnharrenstätte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Schütze 11</v>
      </c>
      <c r="C21" s="130" t="str">
        <f>'Wettkampf 1'!C27</f>
        <v>Spahnharrenstätte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Leis Marie-Sophie</v>
      </c>
      <c r="C22" s="130" t="str">
        <f>'Wettkampf 1'!C28</f>
        <v>Spahnharrenstätte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Buschen Johann</v>
      </c>
      <c r="C25" s="130" t="str">
        <f>'Wettkampf 1'!C31</f>
        <v>Lähden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Fleschenberg Jana</v>
      </c>
      <c r="C26" s="130" t="str">
        <f>'Wettkampf 1'!C32</f>
        <v>Lähden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Flint Sina</v>
      </c>
      <c r="C27" s="130" t="str">
        <f>'Wettkampf 1'!C33</f>
        <v>Lähden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Lähden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Lähden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Schütze 21</v>
      </c>
      <c r="C30" s="130" t="str">
        <f>'Wettkampf 1'!C36</f>
        <v>Verein V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Verein V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Verein V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Verein V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Verein V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Schütze 26</v>
      </c>
      <c r="C35" s="130" t="str">
        <f>'Wettkampf 1'!C41</f>
        <v>Verein VI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Verein VI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Verein VI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Verein VI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Verein VI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Schütze 31</v>
      </c>
      <c r="C40" s="130" t="str">
        <f>'Wettkampf 1'!C46</f>
        <v>Verein VII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Schütze 32</v>
      </c>
      <c r="C41" s="130" t="str">
        <f>'Wettkampf 1'!C47</f>
        <v>Verein VII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Verein VII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Verein VII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Verein VII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144</v>
      </c>
      <c r="B2" s="92" t="str">
        <f>VLOOKUP(A2,'Wettkampf 1'!$B$16:$C$75,2,FALSE)</f>
        <v>Lähden</v>
      </c>
      <c r="C2" s="9">
        <f>VLOOKUP(A2,'Wettkampf 1'!$B$16:$D$75,3,FALSE)</f>
        <v>194.1</v>
      </c>
      <c r="D2" s="9">
        <f>VLOOKUP($A2,'2'!$B$16:$D$75,3,FALSE)</f>
        <v>186.9</v>
      </c>
      <c r="E2" s="9">
        <f>VLOOKUP($A2,'3'!$B$10:$D$75,3,FALSE)</f>
        <v>0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 t="shared" ref="I2:I33" si="0">IF(J2 &gt; 0,K2/J2,0)</f>
        <v>190.5</v>
      </c>
      <c r="J2" s="9">
        <f>VLOOKUP(A2,Formelhilfe!$A$15:$H$74,8,FALSE)</f>
        <v>2</v>
      </c>
      <c r="K2" s="10">
        <f t="shared" ref="K2:K33" si="1">SUM(C2:H2)</f>
        <v>381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 t="shared" ref="R2:R33" si="2">IF(S2 &gt;0,T2/S2,0)</f>
        <v>0</v>
      </c>
      <c r="S2" s="9">
        <f>VLOOKUP(A2,Formelhilfe!$A$15:$O$74,15,FALSE)</f>
        <v>0</v>
      </c>
      <c r="T2" s="10">
        <f t="shared" ref="T2:T33" si="3">SUM(L2:Q2)</f>
        <v>0</v>
      </c>
      <c r="U2" s="10">
        <f t="shared" ref="U2:U33" si="4">IF(V2&gt;0,W2/V2,0)</f>
        <v>190.5</v>
      </c>
      <c r="V2" s="9">
        <f>VLOOKUP(A2,Formelhilfe!$A$15:$P$74,16,FALSE)</f>
        <v>2</v>
      </c>
      <c r="W2" s="11">
        <f t="shared" ref="W2:W33" si="5">SUM(C2:H2,L2:Q2)</f>
        <v>381</v>
      </c>
    </row>
    <row r="3" spans="1:23" ht="20.25" customHeight="1" x14ac:dyDescent="0.35">
      <c r="A3" s="106" t="s">
        <v>140</v>
      </c>
      <c r="B3" s="92" t="str">
        <f>VLOOKUP(A3,'Wettkampf 1'!$B$16:$C$75,2,FALSE)</f>
        <v xml:space="preserve">Esterwegen </v>
      </c>
      <c r="C3" s="9">
        <f>VLOOKUP(A3,'Wettkampf 1'!$B$16:$D$75,3,FALSE)</f>
        <v>184.4</v>
      </c>
      <c r="D3" s="9">
        <f>VLOOKUP($A3,'2'!$B$16:$D$75,3,FALSE)</f>
        <v>192</v>
      </c>
      <c r="E3" s="9">
        <f>VLOOKUP($A3,'3'!$B$10:$D$75,3,FALSE)</f>
        <v>0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 t="shared" si="0"/>
        <v>188.2</v>
      </c>
      <c r="J3" s="9">
        <f>VLOOKUP(A3,Formelhilfe!$A$15:$H$74,8,FALSE)</f>
        <v>2</v>
      </c>
      <c r="K3" s="10">
        <f t="shared" si="1"/>
        <v>376.4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 t="shared" si="2"/>
        <v>0</v>
      </c>
      <c r="S3" s="9">
        <f>VLOOKUP(A3,Formelhilfe!$A$15:$O$74,15,FALSE)</f>
        <v>0</v>
      </c>
      <c r="T3" s="10">
        <f t="shared" si="3"/>
        <v>0</v>
      </c>
      <c r="U3" s="10">
        <f t="shared" si="4"/>
        <v>188.2</v>
      </c>
      <c r="V3" s="9">
        <f>VLOOKUP(A3,Formelhilfe!$A$15:$P$74,16,FALSE)</f>
        <v>2</v>
      </c>
      <c r="W3" s="11">
        <f t="shared" si="5"/>
        <v>376.4</v>
      </c>
    </row>
    <row r="4" spans="1:23" ht="20.25" customHeight="1" x14ac:dyDescent="0.35">
      <c r="A4" s="106" t="s">
        <v>141</v>
      </c>
      <c r="B4" s="92" t="str">
        <f>VLOOKUP(A4,'Wettkampf 1'!$B$16:$C$75,2,FALSE)</f>
        <v xml:space="preserve">Esterwegen </v>
      </c>
      <c r="C4" s="9">
        <f>VLOOKUP(A4,'Wettkampf 1'!$B$16:$D$75,3,FALSE)</f>
        <v>185.8</v>
      </c>
      <c r="D4" s="9">
        <f>VLOOKUP($A4,'2'!$B$16:$D$75,3,FALSE)</f>
        <v>185.3</v>
      </c>
      <c r="E4" s="9">
        <f>VLOOKUP($A4,'3'!$B$10:$D$75,3,FALSE)</f>
        <v>0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 t="shared" si="0"/>
        <v>185.55</v>
      </c>
      <c r="J4" s="9">
        <f>VLOOKUP(A4,Formelhilfe!$A$15:$H$74,8,FALSE)</f>
        <v>2</v>
      </c>
      <c r="K4" s="10">
        <f t="shared" si="1"/>
        <v>371.1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 t="shared" si="2"/>
        <v>0</v>
      </c>
      <c r="S4" s="9">
        <f>VLOOKUP(A4,Formelhilfe!$A$15:$O$74,15,FALSE)</f>
        <v>0</v>
      </c>
      <c r="T4" s="10">
        <f t="shared" si="3"/>
        <v>0</v>
      </c>
      <c r="U4" s="10">
        <f t="shared" si="4"/>
        <v>185.55</v>
      </c>
      <c r="V4" s="9">
        <f>VLOOKUP(A4,Formelhilfe!$A$15:$P$74,16,FALSE)</f>
        <v>2</v>
      </c>
      <c r="W4" s="11">
        <f t="shared" si="5"/>
        <v>371.1</v>
      </c>
    </row>
    <row r="5" spans="1:23" ht="20.25" customHeight="1" x14ac:dyDescent="0.35">
      <c r="A5" s="106" t="s">
        <v>138</v>
      </c>
      <c r="B5" s="92" t="str">
        <f>VLOOKUP(A5,'Wettkampf 1'!$B$16:$C$75,2,FALSE)</f>
        <v xml:space="preserve">Esterwegen </v>
      </c>
      <c r="C5" s="9">
        <f>VLOOKUP(A5,'Wettkampf 1'!$B$16:$D$75,3,FALSE)</f>
        <v>146.80000000000001</v>
      </c>
      <c r="D5" s="9">
        <f>VLOOKUP($A5,'2'!$B$16:$D$75,3,FALSE)</f>
        <v>137.1</v>
      </c>
      <c r="E5" s="9">
        <f>VLOOKUP($A5,'3'!$B$10:$D$75,3,FALSE)</f>
        <v>0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 t="shared" si="0"/>
        <v>141.94999999999999</v>
      </c>
      <c r="J5" s="9">
        <f>VLOOKUP(A5,Formelhilfe!$A$15:$H$74,8,FALSE)</f>
        <v>2</v>
      </c>
      <c r="K5" s="10">
        <f t="shared" si="1"/>
        <v>283.89999999999998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 t="shared" si="2"/>
        <v>0</v>
      </c>
      <c r="S5" s="9">
        <f>VLOOKUP(A5,Formelhilfe!$A$15:$O$74,15,FALSE)</f>
        <v>0</v>
      </c>
      <c r="T5" s="10">
        <f t="shared" si="3"/>
        <v>0</v>
      </c>
      <c r="U5" s="10">
        <f t="shared" si="4"/>
        <v>141.94999999999999</v>
      </c>
      <c r="V5" s="9">
        <f>VLOOKUP(A5,Formelhilfe!$A$15:$P$74,16,FALSE)</f>
        <v>2</v>
      </c>
      <c r="W5" s="11">
        <f t="shared" si="5"/>
        <v>283.89999999999998</v>
      </c>
    </row>
    <row r="6" spans="1:23" ht="20.25" customHeight="1" x14ac:dyDescent="0.35">
      <c r="A6" s="106" t="s">
        <v>139</v>
      </c>
      <c r="B6" s="92" t="str">
        <f>VLOOKUP(A6,'Wettkampf 1'!$B$16:$C$75,2,FALSE)</f>
        <v xml:space="preserve">Esterwegen </v>
      </c>
      <c r="C6" s="9">
        <f>VLOOKUP(A6,'Wettkampf 1'!$B$16:$D$75,3,FALSE)</f>
        <v>134</v>
      </c>
      <c r="D6" s="9">
        <f>VLOOKUP($A6,'2'!$B$16:$D$75,3,FALSE)</f>
        <v>139.5</v>
      </c>
      <c r="E6" s="9">
        <f>VLOOKUP($A6,'3'!$B$10:$D$75,3,FALSE)</f>
        <v>0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 t="shared" si="0"/>
        <v>136.75</v>
      </c>
      <c r="J6" s="9">
        <f>VLOOKUP(A6,Formelhilfe!$A$15:$H$74,8,FALSE)</f>
        <v>2</v>
      </c>
      <c r="K6" s="10">
        <f t="shared" si="1"/>
        <v>273.5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 t="shared" si="2"/>
        <v>0</v>
      </c>
      <c r="S6" s="9">
        <f>VLOOKUP(A6,Formelhilfe!$A$15:$O$74,15,FALSE)</f>
        <v>0</v>
      </c>
      <c r="T6" s="10">
        <f t="shared" si="3"/>
        <v>0</v>
      </c>
      <c r="U6" s="10">
        <f t="shared" si="4"/>
        <v>136.75</v>
      </c>
      <c r="V6" s="9">
        <f>VLOOKUP(A6,Formelhilfe!$A$15:$P$74,16,FALSE)</f>
        <v>2</v>
      </c>
      <c r="W6" s="11">
        <f t="shared" si="5"/>
        <v>273.5</v>
      </c>
    </row>
    <row r="7" spans="1:23" ht="20.25" customHeight="1" x14ac:dyDescent="0.35">
      <c r="A7" s="106" t="s">
        <v>149</v>
      </c>
      <c r="B7" s="92" t="str">
        <f>VLOOKUP(A7,'Wettkampf 1'!$B$16:$C$75,2,FALSE)</f>
        <v>Lorup</v>
      </c>
      <c r="C7" s="9">
        <f>VLOOKUP(A7,'Wettkampf 1'!$B$16:$D$75,3,FALSE)</f>
        <v>133.30000000000001</v>
      </c>
      <c r="D7" s="9">
        <f>VLOOKUP($A7,'2'!$B$16:$D$75,3,FALSE)</f>
        <v>131.5</v>
      </c>
      <c r="E7" s="9">
        <f>VLOOKUP($A7,'3'!$B$10:$D$75,3,FALSE)</f>
        <v>0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 t="shared" si="0"/>
        <v>132.4</v>
      </c>
      <c r="J7" s="9">
        <f>VLOOKUP(A7,Formelhilfe!$A$15:$H$74,8,FALSE)</f>
        <v>2</v>
      </c>
      <c r="K7" s="10">
        <f t="shared" si="1"/>
        <v>264.8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 t="shared" si="2"/>
        <v>0</v>
      </c>
      <c r="S7" s="9">
        <f>VLOOKUP(A7,Formelhilfe!$A$15:$O$74,15,FALSE)</f>
        <v>0</v>
      </c>
      <c r="T7" s="10">
        <f t="shared" si="3"/>
        <v>0</v>
      </c>
      <c r="U7" s="10">
        <f t="shared" si="4"/>
        <v>132.4</v>
      </c>
      <c r="V7" s="9">
        <f>VLOOKUP(A7,Formelhilfe!$A$15:$P$74,16,FALSE)</f>
        <v>2</v>
      </c>
      <c r="W7" s="11">
        <f t="shared" si="5"/>
        <v>264.8</v>
      </c>
    </row>
    <row r="8" spans="1:23" ht="20.25" customHeight="1" x14ac:dyDescent="0.35">
      <c r="A8" s="106" t="s">
        <v>148</v>
      </c>
      <c r="B8" s="92" t="str">
        <f>VLOOKUP(A8,'Wettkampf 1'!$B$16:$C$75,2,FALSE)</f>
        <v>Lorup</v>
      </c>
      <c r="C8" s="9">
        <f>VLOOKUP(A8,'Wettkampf 1'!$B$16:$D$75,3,FALSE)</f>
        <v>115.2</v>
      </c>
      <c r="D8" s="9">
        <f>VLOOKUP($A8,'2'!$B$16:$D$75,3,FALSE)</f>
        <v>141</v>
      </c>
      <c r="E8" s="9">
        <f>VLOOKUP($A8,'3'!$B$10:$D$75,3,FALSE)</f>
        <v>0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 t="shared" si="0"/>
        <v>128.1</v>
      </c>
      <c r="J8" s="9">
        <f>VLOOKUP(A8,Formelhilfe!$A$15:$H$74,8,FALSE)</f>
        <v>2</v>
      </c>
      <c r="K8" s="10">
        <f t="shared" si="1"/>
        <v>256.2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 t="shared" si="2"/>
        <v>0</v>
      </c>
      <c r="S8" s="9">
        <f>VLOOKUP(A8,Formelhilfe!$A$15:$O$74,15,FALSE)</f>
        <v>0</v>
      </c>
      <c r="T8" s="10">
        <f t="shared" si="3"/>
        <v>0</v>
      </c>
      <c r="U8" s="10">
        <f t="shared" si="4"/>
        <v>128.1</v>
      </c>
      <c r="V8" s="9">
        <f>VLOOKUP(A8,Formelhilfe!$A$15:$P$74,16,FALSE)</f>
        <v>2</v>
      </c>
      <c r="W8" s="11">
        <f t="shared" si="5"/>
        <v>256.2</v>
      </c>
    </row>
    <row r="9" spans="1:23" ht="20.25" customHeight="1" x14ac:dyDescent="0.35">
      <c r="A9" s="106" t="s">
        <v>146</v>
      </c>
      <c r="B9" s="92" t="str">
        <f>VLOOKUP(A9,'Wettkampf 1'!$B$16:$C$75,2,FALSE)</f>
        <v>Lorup</v>
      </c>
      <c r="C9" s="9">
        <f>VLOOKUP(A9,'Wettkampf 1'!$B$16:$D$75,3,FALSE)</f>
        <v>103.5</v>
      </c>
      <c r="D9" s="9">
        <f>VLOOKUP($A9,'2'!$B$16:$D$75,3,FALSE)</f>
        <v>132.69999999999999</v>
      </c>
      <c r="E9" s="9">
        <f>VLOOKUP($A9,'3'!$B$10:$D$75,3,FALSE)</f>
        <v>0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 t="shared" si="0"/>
        <v>118.1</v>
      </c>
      <c r="J9" s="9">
        <f>VLOOKUP(A9,Formelhilfe!$A$15:$H$74,8,FALSE)</f>
        <v>2</v>
      </c>
      <c r="K9" s="10">
        <f t="shared" si="1"/>
        <v>236.2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 t="shared" si="2"/>
        <v>0</v>
      </c>
      <c r="S9" s="9">
        <f>VLOOKUP(A9,Formelhilfe!$A$15:$O$74,15,FALSE)</f>
        <v>0</v>
      </c>
      <c r="T9" s="10">
        <f t="shared" si="3"/>
        <v>0</v>
      </c>
      <c r="U9" s="10">
        <f t="shared" si="4"/>
        <v>118.1</v>
      </c>
      <c r="V9" s="9">
        <f>VLOOKUP(A9,Formelhilfe!$A$15:$P$74,16,FALSE)</f>
        <v>2</v>
      </c>
      <c r="W9" s="11">
        <f t="shared" si="5"/>
        <v>236.2</v>
      </c>
    </row>
    <row r="10" spans="1:23" ht="20.25" customHeight="1" x14ac:dyDescent="0.35">
      <c r="A10" s="106" t="s">
        <v>136</v>
      </c>
      <c r="B10" s="92" t="str">
        <f>VLOOKUP(A10,'Wettkampf 1'!$B$16:$C$75,2,FALSE)</f>
        <v>Lorup</v>
      </c>
      <c r="C10" s="9">
        <f>VLOOKUP(A10,'Wettkampf 1'!$B$16:$D$75,3,FALSE)</f>
        <v>116.3</v>
      </c>
      <c r="D10" s="9">
        <f>VLOOKUP($A10,'2'!$B$16:$D$75,3,FALSE)</f>
        <v>104</v>
      </c>
      <c r="E10" s="9">
        <f>VLOOKUP($A10,'3'!$B$10:$D$75,3,FALSE)</f>
        <v>0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 t="shared" si="0"/>
        <v>110.15</v>
      </c>
      <c r="J10" s="9">
        <f>VLOOKUP(A10,Formelhilfe!$A$15:$H$74,8,FALSE)</f>
        <v>2</v>
      </c>
      <c r="K10" s="10">
        <f t="shared" si="1"/>
        <v>220.3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 t="shared" si="2"/>
        <v>0</v>
      </c>
      <c r="S10" s="9">
        <f>VLOOKUP(A10,Formelhilfe!$A$15:$O$74,15,FALSE)</f>
        <v>0</v>
      </c>
      <c r="T10" s="10">
        <f t="shared" si="3"/>
        <v>0</v>
      </c>
      <c r="U10" s="10">
        <f t="shared" si="4"/>
        <v>110.15</v>
      </c>
      <c r="V10" s="9">
        <f>VLOOKUP(A10,Formelhilfe!$A$15:$P$74,16,FALSE)</f>
        <v>2</v>
      </c>
      <c r="W10" s="11">
        <f t="shared" si="5"/>
        <v>220.3</v>
      </c>
    </row>
    <row r="11" spans="1:23" ht="20.25" customHeight="1" x14ac:dyDescent="0.35">
      <c r="A11" s="106" t="s">
        <v>142</v>
      </c>
      <c r="B11" s="92" t="str">
        <f>VLOOKUP(A11,'Wettkampf 1'!$B$16:$C$75,2,FALSE)</f>
        <v>Spahnharrenstätte</v>
      </c>
      <c r="C11" s="9">
        <f>VLOOKUP(A11,'Wettkampf 1'!$B$16:$D$75,3,FALSE)</f>
        <v>101.7</v>
      </c>
      <c r="D11" s="9">
        <f>VLOOKUP($A11,'2'!$B$16:$D$75,3,FALSE)</f>
        <v>90.5</v>
      </c>
      <c r="E11" s="9">
        <f>VLOOKUP($A11,'3'!$B$10:$D$75,3,FALSE)</f>
        <v>0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 t="shared" si="0"/>
        <v>96.1</v>
      </c>
      <c r="J11" s="9">
        <f>VLOOKUP(A11,Formelhilfe!$A$15:$H$74,8,FALSE)</f>
        <v>2</v>
      </c>
      <c r="K11" s="10">
        <f t="shared" si="1"/>
        <v>192.2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 t="shared" si="2"/>
        <v>0</v>
      </c>
      <c r="S11" s="9">
        <f>VLOOKUP(A11,Formelhilfe!$A$15:$O$74,15,FALSE)</f>
        <v>0</v>
      </c>
      <c r="T11" s="10">
        <f t="shared" si="3"/>
        <v>0</v>
      </c>
      <c r="U11" s="10">
        <f t="shared" si="4"/>
        <v>96.1</v>
      </c>
      <c r="V11" s="9">
        <f>VLOOKUP(A11,Formelhilfe!$A$15:$P$74,16,FALSE)</f>
        <v>2</v>
      </c>
      <c r="W11" s="11">
        <f t="shared" si="5"/>
        <v>192.2</v>
      </c>
    </row>
    <row r="12" spans="1:23" ht="20.25" customHeight="1" x14ac:dyDescent="0.35">
      <c r="A12" s="106" t="s">
        <v>150</v>
      </c>
      <c r="B12" s="92" t="str">
        <f>VLOOKUP(A12,'Wettkampf 1'!$B$16:$C$75,2,FALSE)</f>
        <v>Lorup</v>
      </c>
      <c r="C12" s="9">
        <f>VLOOKUP(A12,'Wettkampf 1'!$B$16:$D$75,3,FALSE)</f>
        <v>87.5</v>
      </c>
      <c r="D12" s="9">
        <f>VLOOKUP($A12,'2'!$B$16:$D$75,3,FALSE)</f>
        <v>97.8</v>
      </c>
      <c r="E12" s="9">
        <f>VLOOKUP($A12,'3'!$B$10:$D$75,3,FALSE)</f>
        <v>0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 t="shared" si="0"/>
        <v>92.65</v>
      </c>
      <c r="J12" s="9">
        <f>VLOOKUP(A12,Formelhilfe!$A$15:$H$74,8,FALSE)</f>
        <v>2</v>
      </c>
      <c r="K12" s="10">
        <f t="shared" si="1"/>
        <v>185.3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 t="shared" si="2"/>
        <v>0</v>
      </c>
      <c r="S12" s="9">
        <f>VLOOKUP(A12,Formelhilfe!$A$15:$O$74,15,FALSE)</f>
        <v>0</v>
      </c>
      <c r="T12" s="10">
        <f t="shared" si="3"/>
        <v>0</v>
      </c>
      <c r="U12" s="10">
        <f t="shared" si="4"/>
        <v>92.65</v>
      </c>
      <c r="V12" s="9">
        <f>VLOOKUP(A12,Formelhilfe!$A$15:$P$74,16,FALSE)</f>
        <v>2</v>
      </c>
      <c r="W12" s="11">
        <f t="shared" si="5"/>
        <v>185.3</v>
      </c>
    </row>
    <row r="13" spans="1:23" ht="20.25" customHeight="1" x14ac:dyDescent="0.35">
      <c r="A13" s="106" t="s">
        <v>145</v>
      </c>
      <c r="B13" s="92" t="str">
        <f>VLOOKUP(A13,'Wettkampf 1'!$B$16:$C$75,2,FALSE)</f>
        <v>Lorup</v>
      </c>
      <c r="C13" s="9">
        <f>VLOOKUP(A13,'Wettkampf 1'!$B$16:$D$75,3,FALSE)</f>
        <v>178.4</v>
      </c>
      <c r="D13" s="9">
        <f>VLOOKUP($A13,'2'!$B$16:$D$75,3,FALSE)</f>
        <v>0</v>
      </c>
      <c r="E13" s="9">
        <f>VLOOKUP($A13,'3'!$B$10:$D$75,3,FALSE)</f>
        <v>0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 t="shared" si="0"/>
        <v>178.4</v>
      </c>
      <c r="J13" s="9">
        <f>VLOOKUP(A13,Formelhilfe!$A$15:$H$74,8,FALSE)</f>
        <v>1</v>
      </c>
      <c r="K13" s="10">
        <f t="shared" si="1"/>
        <v>178.4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 t="shared" si="2"/>
        <v>0</v>
      </c>
      <c r="S13" s="9">
        <f>VLOOKUP(A13,Formelhilfe!$A$15:$O$74,15,FALSE)</f>
        <v>0</v>
      </c>
      <c r="T13" s="10">
        <f t="shared" si="3"/>
        <v>0</v>
      </c>
      <c r="U13" s="10">
        <f t="shared" si="4"/>
        <v>178.4</v>
      </c>
      <c r="V13" s="9">
        <f>VLOOKUP(A13,Formelhilfe!$A$15:$P$74,16,FALSE)</f>
        <v>1</v>
      </c>
      <c r="W13" s="11">
        <f t="shared" si="5"/>
        <v>178.4</v>
      </c>
    </row>
    <row r="14" spans="1:23" ht="20.25" customHeight="1" x14ac:dyDescent="0.35">
      <c r="A14" s="106" t="s">
        <v>143</v>
      </c>
      <c r="B14" s="92" t="str">
        <f>VLOOKUP(A14,'Wettkampf 1'!$B$16:$C$75,2,FALSE)</f>
        <v>Spahnharrenstätte</v>
      </c>
      <c r="C14" s="9">
        <f>VLOOKUP(A14,'Wettkampf 1'!$B$16:$D$75,3,FALSE)</f>
        <v>158.30000000000001</v>
      </c>
      <c r="D14" s="9">
        <f>VLOOKUP($A14,'2'!$B$16:$D$75,3,FALSE)</f>
        <v>0</v>
      </c>
      <c r="E14" s="9">
        <f>VLOOKUP($A14,'3'!$B$10:$D$75,3,FALSE)</f>
        <v>0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 t="shared" si="0"/>
        <v>158.30000000000001</v>
      </c>
      <c r="J14" s="9">
        <f>VLOOKUP(A14,Formelhilfe!$A$15:$H$74,8,FALSE)</f>
        <v>1</v>
      </c>
      <c r="K14" s="10">
        <f t="shared" si="1"/>
        <v>158.30000000000001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 t="shared" si="2"/>
        <v>0</v>
      </c>
      <c r="S14" s="9">
        <f>VLOOKUP(A14,Formelhilfe!$A$15:$O$74,15,FALSE)</f>
        <v>0</v>
      </c>
      <c r="T14" s="10">
        <f t="shared" si="3"/>
        <v>0</v>
      </c>
      <c r="U14" s="10">
        <f t="shared" si="4"/>
        <v>158.30000000000001</v>
      </c>
      <c r="V14" s="9">
        <f>VLOOKUP(A14,Formelhilfe!$A$15:$P$74,16,FALSE)</f>
        <v>1</v>
      </c>
      <c r="W14" s="11">
        <f t="shared" si="5"/>
        <v>158.30000000000001</v>
      </c>
    </row>
    <row r="15" spans="1:23" ht="20.25" customHeight="1" x14ac:dyDescent="0.35">
      <c r="A15" s="106" t="s">
        <v>49</v>
      </c>
      <c r="B15" s="92" t="str">
        <f>VLOOKUP(A15,'Wettkampf 1'!$B$16:$C$75,2,FALSE)</f>
        <v xml:space="preserve">Esterwegen </v>
      </c>
      <c r="C15" s="9">
        <f>VLOOKUP(A15,'Wettkampf 1'!$B$16:$D$75,3,FALSE)</f>
        <v>0</v>
      </c>
      <c r="D15" s="9">
        <f>VLOOKUP($A15,'2'!$B$16:$D$75,3,FALSE)</f>
        <v>0</v>
      </c>
      <c r="E15" s="9">
        <f>VLOOKUP($A15,'3'!$B$10:$D$75,3,FALSE)</f>
        <v>0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 t="shared" si="0"/>
        <v>0</v>
      </c>
      <c r="J15" s="9">
        <f>VLOOKUP(A15,Formelhilfe!$A$15:$H$74,8,FALSE)</f>
        <v>0</v>
      </c>
      <c r="K15" s="10">
        <f t="shared" si="1"/>
        <v>0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 t="shared" si="2"/>
        <v>0</v>
      </c>
      <c r="S15" s="9">
        <f>VLOOKUP(A15,Formelhilfe!$A$15:$O$74,15,FALSE)</f>
        <v>0</v>
      </c>
      <c r="T15" s="10">
        <f t="shared" si="3"/>
        <v>0</v>
      </c>
      <c r="U15" s="10">
        <f t="shared" si="4"/>
        <v>0</v>
      </c>
      <c r="V15" s="9">
        <f>VLOOKUP(A15,Formelhilfe!$A$15:$P$74,16,FALSE)</f>
        <v>0</v>
      </c>
      <c r="W15" s="11">
        <f t="shared" si="5"/>
        <v>0</v>
      </c>
    </row>
    <row r="16" spans="1:23" ht="20.25" customHeight="1" x14ac:dyDescent="0.35">
      <c r="A16" s="106" t="s">
        <v>167</v>
      </c>
      <c r="B16" s="92" t="str">
        <f>VLOOKUP(A16,'Wettkampf 1'!$B$16:$C$75,2,FALSE)</f>
        <v>Spahnharrenstätte</v>
      </c>
      <c r="C16" s="9">
        <f>VLOOKUP(A16,'Wettkampf 1'!$B$16:$D$75,3,FALSE)</f>
        <v>0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 t="shared" si="0"/>
        <v>0</v>
      </c>
      <c r="J16" s="9">
        <f>VLOOKUP(A16,Formelhilfe!$A$15:$H$74,8,FALSE)</f>
        <v>0</v>
      </c>
      <c r="K16" s="10">
        <f t="shared" si="1"/>
        <v>0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 t="shared" si="2"/>
        <v>0</v>
      </c>
      <c r="S16" s="9">
        <f>VLOOKUP(A16,Formelhilfe!$A$15:$O$74,15,FALSE)</f>
        <v>0</v>
      </c>
      <c r="T16" s="10">
        <f t="shared" si="3"/>
        <v>0</v>
      </c>
      <c r="U16" s="10">
        <f t="shared" si="4"/>
        <v>0</v>
      </c>
      <c r="V16" s="9">
        <f>VLOOKUP(A16,Formelhilfe!$A$15:$P$74,16,FALSE)</f>
        <v>0</v>
      </c>
      <c r="W16" s="11">
        <f t="shared" si="5"/>
        <v>0</v>
      </c>
    </row>
    <row r="17" spans="1:45" ht="20.25" customHeight="1" x14ac:dyDescent="0.35">
      <c r="A17" s="106" t="s">
        <v>72</v>
      </c>
      <c r="B17" s="92" t="str">
        <f>VLOOKUP(A17,'Wettkampf 1'!$B$16:$C$75,2,FALSE)</f>
        <v>Spahnharrenstätte</v>
      </c>
      <c r="C17" s="9">
        <f>VLOOKUP(A17,'Wettkampf 1'!$B$16:$D$75,3,FALSE)</f>
        <v>0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 t="shared" si="0"/>
        <v>0</v>
      </c>
      <c r="J17" s="9">
        <f>VLOOKUP(A17,Formelhilfe!$A$15:$H$74,8,FALSE)</f>
        <v>0</v>
      </c>
      <c r="K17" s="10">
        <f t="shared" si="1"/>
        <v>0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 t="shared" si="2"/>
        <v>0</v>
      </c>
      <c r="S17" s="9">
        <f>VLOOKUP(A17,Formelhilfe!$A$15:$O$74,15,FALSE)</f>
        <v>0</v>
      </c>
      <c r="T17" s="10">
        <f t="shared" si="3"/>
        <v>0</v>
      </c>
      <c r="U17" s="10">
        <f t="shared" si="4"/>
        <v>0</v>
      </c>
      <c r="V17" s="9">
        <f>VLOOKUP(A17,Formelhilfe!$A$15:$P$74,16,FALSE)</f>
        <v>0</v>
      </c>
      <c r="W17" s="11">
        <f t="shared" si="5"/>
        <v>0</v>
      </c>
    </row>
    <row r="18" spans="1:45" ht="20.25" customHeight="1" x14ac:dyDescent="0.35">
      <c r="A18" s="106" t="s">
        <v>73</v>
      </c>
      <c r="B18" s="92" t="str">
        <f>VLOOKUP(A18,'Wettkampf 1'!$B$16:$C$75,2,FALSE)</f>
        <v>Spahnharrenstätte</v>
      </c>
      <c r="C18" s="9">
        <f>VLOOKUP(A18,'Wettkampf 1'!$B$16:$D$75,3,FALSE)</f>
        <v>0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 t="shared" si="0"/>
        <v>0</v>
      </c>
      <c r="J18" s="9">
        <f>VLOOKUP(A18,Formelhilfe!$A$15:$H$74,8,FALSE)</f>
        <v>0</v>
      </c>
      <c r="K18" s="10">
        <f t="shared" si="1"/>
        <v>0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 t="shared" si="2"/>
        <v>0</v>
      </c>
      <c r="S18" s="9">
        <f>VLOOKUP(A18,Formelhilfe!$A$15:$O$74,15,FALSE)</f>
        <v>0</v>
      </c>
      <c r="T18" s="10">
        <f t="shared" si="3"/>
        <v>0</v>
      </c>
      <c r="U18" s="10">
        <f t="shared" si="4"/>
        <v>0</v>
      </c>
      <c r="V18" s="9">
        <f>VLOOKUP(A18,Formelhilfe!$A$15:$P$74,16,FALSE)</f>
        <v>0</v>
      </c>
      <c r="W18" s="11">
        <f t="shared" si="5"/>
        <v>0</v>
      </c>
    </row>
    <row r="19" spans="1:45" ht="20.25" customHeight="1" x14ac:dyDescent="0.35">
      <c r="A19" s="106" t="s">
        <v>151</v>
      </c>
      <c r="B19" s="92" t="str">
        <f>VLOOKUP(A19,'Wettkampf 1'!$B$16:$C$75,2,FALSE)</f>
        <v>Lähden</v>
      </c>
      <c r="C19" s="9">
        <f>VLOOKUP(A19,'Wettkampf 1'!$B$16:$D$75,3,FALSE)</f>
        <v>0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 t="shared" si="0"/>
        <v>0</v>
      </c>
      <c r="J19" s="9">
        <f>VLOOKUP(A19,Formelhilfe!$A$15:$H$74,8,FALSE)</f>
        <v>0</v>
      </c>
      <c r="K19" s="10">
        <f t="shared" si="1"/>
        <v>0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 t="shared" si="2"/>
        <v>0</v>
      </c>
      <c r="S19" s="9">
        <f>VLOOKUP(A19,Formelhilfe!$A$15:$O$74,15,FALSE)</f>
        <v>0</v>
      </c>
      <c r="T19" s="10">
        <f t="shared" si="3"/>
        <v>0</v>
      </c>
      <c r="U19" s="10">
        <f t="shared" si="4"/>
        <v>0</v>
      </c>
      <c r="V19" s="9">
        <f>VLOOKUP(A19,Formelhilfe!$A$15:$P$74,16,FALSE)</f>
        <v>0</v>
      </c>
      <c r="W19" s="11">
        <f t="shared" si="5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152</v>
      </c>
      <c r="B20" s="92" t="str">
        <f>VLOOKUP(A20,'Wettkampf 1'!$B$16:$C$75,2,FALSE)</f>
        <v>Lähden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 t="shared" si="0"/>
        <v>0</v>
      </c>
      <c r="J20" s="9">
        <f>VLOOKUP(A20,Formelhilfe!$A$15:$H$74,8,FALSE)</f>
        <v>0</v>
      </c>
      <c r="K20" s="10">
        <f t="shared" si="1"/>
        <v>0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 t="shared" si="2"/>
        <v>0</v>
      </c>
      <c r="S20" s="9">
        <f>VLOOKUP(A20,Formelhilfe!$A$15:$O$74,15,FALSE)</f>
        <v>0</v>
      </c>
      <c r="T20" s="10">
        <f t="shared" si="3"/>
        <v>0</v>
      </c>
      <c r="U20" s="10">
        <f t="shared" si="4"/>
        <v>0</v>
      </c>
      <c r="V20" s="9">
        <f>VLOOKUP(A20,Formelhilfe!$A$15:$P$74,16,FALSE)</f>
        <v>0</v>
      </c>
      <c r="W20" s="11">
        <f t="shared" si="5"/>
        <v>0</v>
      </c>
    </row>
    <row r="21" spans="1:45" ht="20.25" customHeight="1" x14ac:dyDescent="0.35">
      <c r="A21" s="106" t="s">
        <v>74</v>
      </c>
      <c r="B21" s="92" t="str">
        <f>VLOOKUP(A21,'Wettkampf 1'!$B$16:$C$75,2,FALSE)</f>
        <v>Lähden</v>
      </c>
      <c r="C21" s="9">
        <f>VLOOKUP(A21,'Wettkampf 1'!$B$16:$D$75,3,FALSE)</f>
        <v>0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 t="shared" si="0"/>
        <v>0</v>
      </c>
      <c r="J21" s="9">
        <f>VLOOKUP(A21,Formelhilfe!$A$15:$H$74,8,FALSE)</f>
        <v>0</v>
      </c>
      <c r="K21" s="10">
        <f t="shared" si="1"/>
        <v>0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 t="shared" si="2"/>
        <v>0</v>
      </c>
      <c r="S21" s="9">
        <f>VLOOKUP(A21,Formelhilfe!$A$15:$O$74,15,FALSE)</f>
        <v>0</v>
      </c>
      <c r="T21" s="10">
        <f t="shared" si="3"/>
        <v>0</v>
      </c>
      <c r="U21" s="10">
        <f t="shared" si="4"/>
        <v>0</v>
      </c>
      <c r="V21" s="9">
        <f>VLOOKUP(A21,Formelhilfe!$A$15:$P$74,16,FALSE)</f>
        <v>0</v>
      </c>
      <c r="W21" s="11">
        <f t="shared" si="5"/>
        <v>0</v>
      </c>
    </row>
    <row r="22" spans="1:45" ht="20.25" customHeight="1" x14ac:dyDescent="0.35">
      <c r="A22" s="106" t="s">
        <v>75</v>
      </c>
      <c r="B22" s="92" t="str">
        <f>VLOOKUP(A22,'Wettkampf 1'!$B$16:$C$75,2,FALSE)</f>
        <v>Lähden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 t="shared" si="0"/>
        <v>0</v>
      </c>
      <c r="J22" s="9">
        <f>VLOOKUP(A22,Formelhilfe!$A$15:$H$74,8,FALSE)</f>
        <v>0</v>
      </c>
      <c r="K22" s="10">
        <f t="shared" si="1"/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 t="shared" si="2"/>
        <v>0</v>
      </c>
      <c r="S22" s="9">
        <f>VLOOKUP(A22,Formelhilfe!$A$15:$O$74,15,FALSE)</f>
        <v>0</v>
      </c>
      <c r="T22" s="10">
        <f t="shared" si="3"/>
        <v>0</v>
      </c>
      <c r="U22" s="10">
        <f t="shared" si="4"/>
        <v>0</v>
      </c>
      <c r="V22" s="9">
        <f>VLOOKUP(A22,Formelhilfe!$A$15:$P$74,16,FALSE)</f>
        <v>0</v>
      </c>
      <c r="W22" s="11">
        <f t="shared" si="5"/>
        <v>0</v>
      </c>
    </row>
    <row r="23" spans="1:45" ht="20.25" customHeight="1" x14ac:dyDescent="0.35">
      <c r="A23" s="106" t="s">
        <v>76</v>
      </c>
      <c r="B23" s="92" t="str">
        <f>VLOOKUP(A23,'Wettkampf 1'!$B$16:$C$75,2,FALSE)</f>
        <v>Verein V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 t="shared" si="0"/>
        <v>0</v>
      </c>
      <c r="J23" s="9">
        <f>VLOOKUP(A23,Formelhilfe!$A$15:$H$74,8,FALSE)</f>
        <v>0</v>
      </c>
      <c r="K23" s="10">
        <f t="shared" si="1"/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 t="shared" si="2"/>
        <v>0</v>
      </c>
      <c r="S23" s="9">
        <f>VLOOKUP(A23,Formelhilfe!$A$15:$O$74,15,FALSE)</f>
        <v>0</v>
      </c>
      <c r="T23" s="10">
        <f t="shared" si="3"/>
        <v>0</v>
      </c>
      <c r="U23" s="10">
        <f t="shared" si="4"/>
        <v>0</v>
      </c>
      <c r="V23" s="9">
        <f>VLOOKUP(A23,Formelhilfe!$A$15:$P$74,16,FALSE)</f>
        <v>0</v>
      </c>
      <c r="W23" s="11">
        <f t="shared" si="5"/>
        <v>0</v>
      </c>
    </row>
    <row r="24" spans="1:45" ht="20.25" customHeight="1" x14ac:dyDescent="0.35">
      <c r="A24" s="106" t="s">
        <v>77</v>
      </c>
      <c r="B24" s="92" t="str">
        <f>VLOOKUP(A24,'Wettkampf 1'!$B$16:$C$75,2,FALSE)</f>
        <v>Verein V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 t="shared" si="0"/>
        <v>0</v>
      </c>
      <c r="J24" s="9">
        <f>VLOOKUP(A24,Formelhilfe!$A$15:$H$74,8,FALSE)</f>
        <v>0</v>
      </c>
      <c r="K24" s="10">
        <f t="shared" si="1"/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 t="shared" si="2"/>
        <v>0</v>
      </c>
      <c r="S24" s="9">
        <f>VLOOKUP(A24,Formelhilfe!$A$15:$O$74,15,FALSE)</f>
        <v>0</v>
      </c>
      <c r="T24" s="10">
        <f t="shared" si="3"/>
        <v>0</v>
      </c>
      <c r="U24" s="10">
        <f t="shared" si="4"/>
        <v>0</v>
      </c>
      <c r="V24" s="9">
        <f>VLOOKUP(A24,Formelhilfe!$A$15:$P$74,16,FALSE)</f>
        <v>0</v>
      </c>
      <c r="W24" s="11">
        <f t="shared" si="5"/>
        <v>0</v>
      </c>
    </row>
    <row r="25" spans="1:45" ht="20.25" customHeight="1" x14ac:dyDescent="0.35">
      <c r="A25" s="106" t="s">
        <v>78</v>
      </c>
      <c r="B25" s="92" t="str">
        <f>VLOOKUP(A25,'Wettkampf 1'!$B$16:$C$75,2,FALSE)</f>
        <v>Verein V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 t="shared" si="0"/>
        <v>0</v>
      </c>
      <c r="J25" s="9">
        <f>VLOOKUP(A25,Formelhilfe!$A$15:$H$74,8,FALSE)</f>
        <v>0</v>
      </c>
      <c r="K25" s="10">
        <f t="shared" si="1"/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 t="shared" si="2"/>
        <v>0</v>
      </c>
      <c r="S25" s="9">
        <f>VLOOKUP(A25,Formelhilfe!$A$15:$O$74,15,FALSE)</f>
        <v>0</v>
      </c>
      <c r="T25" s="10">
        <f t="shared" si="3"/>
        <v>0</v>
      </c>
      <c r="U25" s="10">
        <f t="shared" si="4"/>
        <v>0</v>
      </c>
      <c r="V25" s="9">
        <f>VLOOKUP(A25,Formelhilfe!$A$15:$P$74,16,FALSE)</f>
        <v>0</v>
      </c>
      <c r="W25" s="11">
        <f t="shared" si="5"/>
        <v>0</v>
      </c>
    </row>
    <row r="26" spans="1:45" ht="20.25" customHeight="1" x14ac:dyDescent="0.35">
      <c r="A26" s="106" t="s">
        <v>79</v>
      </c>
      <c r="B26" s="92" t="str">
        <f>VLOOKUP(A26,'Wettkampf 1'!$B$16:$C$75,2,FALSE)</f>
        <v>Verein V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 t="shared" si="0"/>
        <v>0</v>
      </c>
      <c r="J26" s="9">
        <f>VLOOKUP(A26,Formelhilfe!$A$15:$H$74,8,FALSE)</f>
        <v>0</v>
      </c>
      <c r="K26" s="10">
        <f t="shared" si="1"/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 t="shared" si="2"/>
        <v>0</v>
      </c>
      <c r="S26" s="9">
        <f>VLOOKUP(A26,Formelhilfe!$A$15:$O$74,15,FALSE)</f>
        <v>0</v>
      </c>
      <c r="T26" s="10">
        <f t="shared" si="3"/>
        <v>0</v>
      </c>
      <c r="U26" s="10">
        <f t="shared" si="4"/>
        <v>0</v>
      </c>
      <c r="V26" s="9">
        <f>VLOOKUP(A26,Formelhilfe!$A$15:$P$74,16,FALSE)</f>
        <v>0</v>
      </c>
      <c r="W26" s="11">
        <f t="shared" si="5"/>
        <v>0</v>
      </c>
    </row>
    <row r="27" spans="1:45" ht="20.25" customHeight="1" x14ac:dyDescent="0.35">
      <c r="A27" s="106" t="s">
        <v>80</v>
      </c>
      <c r="B27" s="92" t="str">
        <f>VLOOKUP(A27,'Wettkampf 1'!$B$16:$C$75,2,FALSE)</f>
        <v>Verein V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 t="shared" si="0"/>
        <v>0</v>
      </c>
      <c r="J27" s="9">
        <f>VLOOKUP(A27,Formelhilfe!$A$15:$H$74,8,FALSE)</f>
        <v>0</v>
      </c>
      <c r="K27" s="10">
        <f t="shared" si="1"/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 t="shared" si="2"/>
        <v>0</v>
      </c>
      <c r="S27" s="9">
        <f>VLOOKUP(A27,Formelhilfe!$A$15:$O$74,15,FALSE)</f>
        <v>0</v>
      </c>
      <c r="T27" s="10">
        <f t="shared" si="3"/>
        <v>0</v>
      </c>
      <c r="U27" s="10">
        <f t="shared" si="4"/>
        <v>0</v>
      </c>
      <c r="V27" s="9">
        <f>VLOOKUP(A27,Formelhilfe!$A$15:$P$74,16,FALSE)</f>
        <v>0</v>
      </c>
      <c r="W27" s="11">
        <f t="shared" si="5"/>
        <v>0</v>
      </c>
    </row>
    <row r="28" spans="1:45" ht="20.25" customHeight="1" x14ac:dyDescent="0.35">
      <c r="A28" s="106" t="s">
        <v>81</v>
      </c>
      <c r="B28" s="92" t="str">
        <f>VLOOKUP(A28,'Wettkampf 1'!$B$16:$C$75,2,FALSE)</f>
        <v>Verein VI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 t="shared" si="0"/>
        <v>0</v>
      </c>
      <c r="J28" s="9">
        <f>VLOOKUP(A28,Formelhilfe!$A$15:$H$74,8,FALSE)</f>
        <v>0</v>
      </c>
      <c r="K28" s="10">
        <f t="shared" si="1"/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 t="shared" si="2"/>
        <v>0</v>
      </c>
      <c r="S28" s="9">
        <f>VLOOKUP(A28,Formelhilfe!$A$15:$O$74,15,FALSE)</f>
        <v>0</v>
      </c>
      <c r="T28" s="10">
        <f t="shared" si="3"/>
        <v>0</v>
      </c>
      <c r="U28" s="10">
        <f t="shared" si="4"/>
        <v>0</v>
      </c>
      <c r="V28" s="9">
        <f>VLOOKUP(A28,Formelhilfe!$A$15:$P$74,16,FALSE)</f>
        <v>0</v>
      </c>
      <c r="W28" s="11">
        <f t="shared" si="5"/>
        <v>0</v>
      </c>
    </row>
    <row r="29" spans="1:45" ht="20.25" customHeight="1" x14ac:dyDescent="0.35">
      <c r="A29" s="106" t="s">
        <v>82</v>
      </c>
      <c r="B29" s="92" t="str">
        <f>VLOOKUP(A29,'Wettkampf 1'!$B$16:$C$75,2,FALSE)</f>
        <v>Verein VI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 t="shared" si="0"/>
        <v>0</v>
      </c>
      <c r="J29" s="9">
        <f>VLOOKUP(A29,Formelhilfe!$A$15:$H$74,8,FALSE)</f>
        <v>0</v>
      </c>
      <c r="K29" s="10">
        <f t="shared" si="1"/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 t="shared" si="2"/>
        <v>0</v>
      </c>
      <c r="S29" s="9">
        <f>VLOOKUP(A29,Formelhilfe!$A$15:$O$74,15,FALSE)</f>
        <v>0</v>
      </c>
      <c r="T29" s="10">
        <f t="shared" si="3"/>
        <v>0</v>
      </c>
      <c r="U29" s="10">
        <f t="shared" si="4"/>
        <v>0</v>
      </c>
      <c r="V29" s="9">
        <f>VLOOKUP(A29,Formelhilfe!$A$15:$P$74,16,FALSE)</f>
        <v>0</v>
      </c>
      <c r="W29" s="11">
        <f t="shared" si="5"/>
        <v>0</v>
      </c>
    </row>
    <row r="30" spans="1:45" ht="20.25" customHeight="1" x14ac:dyDescent="0.35">
      <c r="A30" s="106" t="s">
        <v>83</v>
      </c>
      <c r="B30" s="92" t="str">
        <f>VLOOKUP(A30,'Wettkampf 1'!$B$16:$C$75,2,FALSE)</f>
        <v>Verein VI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 t="shared" si="0"/>
        <v>0</v>
      </c>
      <c r="J30" s="9">
        <f>VLOOKUP(A30,Formelhilfe!$A$15:$H$74,8,FALSE)</f>
        <v>0</v>
      </c>
      <c r="K30" s="10">
        <f t="shared" si="1"/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 t="shared" si="2"/>
        <v>0</v>
      </c>
      <c r="S30" s="9">
        <f>VLOOKUP(A30,Formelhilfe!$A$15:$O$74,15,FALSE)</f>
        <v>0</v>
      </c>
      <c r="T30" s="10">
        <f t="shared" si="3"/>
        <v>0</v>
      </c>
      <c r="U30" s="10">
        <f t="shared" si="4"/>
        <v>0</v>
      </c>
      <c r="V30" s="9">
        <f>VLOOKUP(A30,Formelhilfe!$A$15:$P$74,16,FALSE)</f>
        <v>0</v>
      </c>
      <c r="W30" s="11">
        <f t="shared" si="5"/>
        <v>0</v>
      </c>
    </row>
    <row r="31" spans="1:45" ht="20.25" customHeight="1" x14ac:dyDescent="0.35">
      <c r="A31" s="106" t="s">
        <v>84</v>
      </c>
      <c r="B31" s="92" t="str">
        <f>VLOOKUP(A31,'Wettkampf 1'!$B$16:$C$75,2,FALSE)</f>
        <v>Verein VI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 t="shared" si="0"/>
        <v>0</v>
      </c>
      <c r="J31" s="9">
        <f>VLOOKUP(A31,Formelhilfe!$A$15:$H$74,8,FALSE)</f>
        <v>0</v>
      </c>
      <c r="K31" s="10">
        <f t="shared" si="1"/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 t="shared" si="2"/>
        <v>0</v>
      </c>
      <c r="S31" s="9">
        <f>VLOOKUP(A31,Formelhilfe!$A$15:$O$74,15,FALSE)</f>
        <v>0</v>
      </c>
      <c r="T31" s="10">
        <f t="shared" si="3"/>
        <v>0</v>
      </c>
      <c r="U31" s="10">
        <f t="shared" si="4"/>
        <v>0</v>
      </c>
      <c r="V31" s="9">
        <f>VLOOKUP(A31,Formelhilfe!$A$15:$P$74,16,FALSE)</f>
        <v>0</v>
      </c>
      <c r="W31" s="11">
        <f t="shared" si="5"/>
        <v>0</v>
      </c>
    </row>
    <row r="32" spans="1:45" ht="20.25" customHeight="1" x14ac:dyDescent="0.35">
      <c r="A32" s="106" t="s">
        <v>50</v>
      </c>
      <c r="B32" s="92" t="str">
        <f>VLOOKUP(A32,'Wettkampf 1'!$B$16:$C$75,2,FALSE)</f>
        <v>Verein VI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 t="shared" si="0"/>
        <v>0</v>
      </c>
      <c r="J32" s="9">
        <f>VLOOKUP(A32,Formelhilfe!$A$15:$H$74,8,FALSE)</f>
        <v>0</v>
      </c>
      <c r="K32" s="10">
        <f t="shared" si="1"/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 t="shared" si="2"/>
        <v>0</v>
      </c>
      <c r="S32" s="9">
        <f>VLOOKUP(A32,Formelhilfe!$A$15:$O$74,15,FALSE)</f>
        <v>0</v>
      </c>
      <c r="T32" s="10">
        <f t="shared" si="3"/>
        <v>0</v>
      </c>
      <c r="U32" s="10">
        <f t="shared" si="4"/>
        <v>0</v>
      </c>
      <c r="V32" s="9">
        <f>VLOOKUP(A32,Formelhilfe!$A$15:$P$74,16,FALSE)</f>
        <v>0</v>
      </c>
      <c r="W32" s="11">
        <f t="shared" si="5"/>
        <v>0</v>
      </c>
    </row>
    <row r="33" spans="1:23" ht="20.25" customHeight="1" x14ac:dyDescent="0.35">
      <c r="A33" s="106" t="s">
        <v>85</v>
      </c>
      <c r="B33" s="92" t="str">
        <f>VLOOKUP(A33,'Wettkampf 1'!$B$16:$C$75,2,FALSE)</f>
        <v>Verein VII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 t="shared" si="0"/>
        <v>0</v>
      </c>
      <c r="J33" s="9">
        <f>VLOOKUP(A33,Formelhilfe!$A$15:$H$74,8,FALSE)</f>
        <v>0</v>
      </c>
      <c r="K33" s="10">
        <f t="shared" si="1"/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 t="shared" si="2"/>
        <v>0</v>
      </c>
      <c r="S33" s="9">
        <f>VLOOKUP(A33,Formelhilfe!$A$15:$O$74,15,FALSE)</f>
        <v>0</v>
      </c>
      <c r="T33" s="10">
        <f t="shared" si="3"/>
        <v>0</v>
      </c>
      <c r="U33" s="10">
        <f t="shared" si="4"/>
        <v>0</v>
      </c>
      <c r="V33" s="9">
        <f>VLOOKUP(A33,Formelhilfe!$A$15:$P$74,16,FALSE)</f>
        <v>0</v>
      </c>
      <c r="W33" s="11">
        <f t="shared" si="5"/>
        <v>0</v>
      </c>
    </row>
    <row r="34" spans="1:23" ht="20.25" customHeight="1" x14ac:dyDescent="0.35">
      <c r="A34" s="106" t="s">
        <v>86</v>
      </c>
      <c r="B34" s="92" t="str">
        <f>VLOOKUP(A34,'Wettkampf 1'!$B$16:$C$75,2,FALSE)</f>
        <v>Verein VII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 t="shared" ref="I34:I65" si="6">IF(J34 &gt; 0,K34/J34,0)</f>
        <v>0</v>
      </c>
      <c r="J34" s="9">
        <f>VLOOKUP(A34,Formelhilfe!$A$15:$H$74,8,FALSE)</f>
        <v>0</v>
      </c>
      <c r="K34" s="10">
        <f t="shared" ref="K34:K61" si="7"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 t="shared" ref="R34:R65" si="8">IF(S34 &gt;0,T34/S34,0)</f>
        <v>0</v>
      </c>
      <c r="S34" s="9">
        <f>VLOOKUP(A34,Formelhilfe!$A$15:$O$74,15,FALSE)</f>
        <v>0</v>
      </c>
      <c r="T34" s="10">
        <f t="shared" ref="T34:T61" si="9">SUM(L34:Q34)</f>
        <v>0</v>
      </c>
      <c r="U34" s="10">
        <f t="shared" ref="U34:U65" si="10">IF(V34&gt;0,W34/V34,0)</f>
        <v>0</v>
      </c>
      <c r="V34" s="9">
        <f>VLOOKUP(A34,Formelhilfe!$A$15:$P$74,16,FALSE)</f>
        <v>0</v>
      </c>
      <c r="W34" s="11">
        <f t="shared" ref="W34:W61" si="11">SUM(C34:H34,L34:Q34)</f>
        <v>0</v>
      </c>
    </row>
    <row r="35" spans="1:23" ht="20.25" customHeight="1" x14ac:dyDescent="0.35">
      <c r="A35" s="106" t="s">
        <v>87</v>
      </c>
      <c r="B35" s="92" t="str">
        <f>VLOOKUP(A35,'Wettkampf 1'!$B$16:$C$75,2,FALSE)</f>
        <v>Verein VII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 t="shared" si="6"/>
        <v>0</v>
      </c>
      <c r="J35" s="9">
        <f>VLOOKUP(A35,Formelhilfe!$A$15:$H$74,8,FALSE)</f>
        <v>0</v>
      </c>
      <c r="K35" s="10">
        <f t="shared" si="7"/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 t="shared" si="8"/>
        <v>0</v>
      </c>
      <c r="S35" s="9">
        <f>VLOOKUP(A35,Formelhilfe!$A$15:$O$74,15,FALSE)</f>
        <v>0</v>
      </c>
      <c r="T35" s="10">
        <f t="shared" si="9"/>
        <v>0</v>
      </c>
      <c r="U35" s="10">
        <f t="shared" si="10"/>
        <v>0</v>
      </c>
      <c r="V35" s="9">
        <f>VLOOKUP(A35,Formelhilfe!$A$15:$P$74,16,FALSE)</f>
        <v>0</v>
      </c>
      <c r="W35" s="11">
        <f t="shared" si="11"/>
        <v>0</v>
      </c>
    </row>
    <row r="36" spans="1:23" ht="20.25" customHeight="1" x14ac:dyDescent="0.35">
      <c r="A36" s="106" t="s">
        <v>88</v>
      </c>
      <c r="B36" s="92" t="str">
        <f>VLOOKUP(A36,'Wettkampf 1'!$B$16:$C$75,2,FALSE)</f>
        <v>Verein VII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 t="shared" si="6"/>
        <v>0</v>
      </c>
      <c r="J36" s="9">
        <f>VLOOKUP(A36,Formelhilfe!$A$15:$H$74,8,FALSE)</f>
        <v>0</v>
      </c>
      <c r="K36" s="10">
        <f t="shared" si="7"/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 t="shared" si="8"/>
        <v>0</v>
      </c>
      <c r="S36" s="9">
        <f>VLOOKUP(A36,Formelhilfe!$A$15:$O$74,15,FALSE)</f>
        <v>0</v>
      </c>
      <c r="T36" s="10">
        <f t="shared" si="9"/>
        <v>0</v>
      </c>
      <c r="U36" s="10">
        <f t="shared" si="10"/>
        <v>0</v>
      </c>
      <c r="V36" s="9">
        <f>VLOOKUP(A36,Formelhilfe!$A$15:$P$74,16,FALSE)</f>
        <v>0</v>
      </c>
      <c r="W36" s="11">
        <f t="shared" si="11"/>
        <v>0</v>
      </c>
    </row>
    <row r="37" spans="1:23" ht="20.25" customHeight="1" x14ac:dyDescent="0.35">
      <c r="A37" s="106" t="s">
        <v>89</v>
      </c>
      <c r="B37" s="92" t="str">
        <f>VLOOKUP(A37,'Wettkampf 1'!$B$16:$C$75,2,FALSE)</f>
        <v>Verein VII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 t="shared" si="6"/>
        <v>0</v>
      </c>
      <c r="J37" s="9">
        <f>VLOOKUP(A37,Formelhilfe!$A$15:$H$74,8,FALSE)</f>
        <v>0</v>
      </c>
      <c r="K37" s="10">
        <f t="shared" si="7"/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 t="shared" si="8"/>
        <v>0</v>
      </c>
      <c r="S37" s="9">
        <f>VLOOKUP(A37,Formelhilfe!$A$15:$O$74,15,FALSE)</f>
        <v>0</v>
      </c>
      <c r="T37" s="10">
        <f t="shared" si="9"/>
        <v>0</v>
      </c>
      <c r="U37" s="10">
        <f t="shared" si="10"/>
        <v>0</v>
      </c>
      <c r="V37" s="9">
        <f>VLOOKUP(A37,Formelhilfe!$A$15:$P$74,16,FALSE)</f>
        <v>0</v>
      </c>
      <c r="W37" s="11">
        <f t="shared" si="11"/>
        <v>0</v>
      </c>
    </row>
    <row r="38" spans="1:23" ht="21" x14ac:dyDescent="0.35">
      <c r="A38" s="106" t="s">
        <v>90</v>
      </c>
      <c r="B38" s="92" t="str">
        <f>VLOOKUP(A38,'Wettkampf 1'!$B$16:$C$75,2,FALSE)</f>
        <v>Verein VIII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 t="shared" si="6"/>
        <v>0</v>
      </c>
      <c r="J38" s="9">
        <f>VLOOKUP(A38,Formelhilfe!$A$15:$H$74,8,FALSE)</f>
        <v>0</v>
      </c>
      <c r="K38" s="10">
        <f t="shared" si="7"/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 t="shared" si="8"/>
        <v>0</v>
      </c>
      <c r="S38" s="9">
        <f>VLOOKUP(A38,Formelhilfe!$A$15:$O$74,15,FALSE)</f>
        <v>0</v>
      </c>
      <c r="T38" s="10">
        <f t="shared" si="9"/>
        <v>0</v>
      </c>
      <c r="U38" s="10">
        <f t="shared" si="10"/>
        <v>0</v>
      </c>
      <c r="V38" s="9">
        <f>VLOOKUP(A38,Formelhilfe!$A$15:$P$74,16,FALSE)</f>
        <v>0</v>
      </c>
      <c r="W38" s="11">
        <f t="shared" si="11"/>
        <v>0</v>
      </c>
    </row>
    <row r="39" spans="1:23" ht="21" x14ac:dyDescent="0.35">
      <c r="A39" s="106" t="s">
        <v>104</v>
      </c>
      <c r="B39" s="92" t="str">
        <f>VLOOKUP(A39,'Wettkampf 1'!$B$16:$C$75,2,FALSE)</f>
        <v>Verein VIII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 t="shared" si="6"/>
        <v>0</v>
      </c>
      <c r="J39" s="9">
        <f>VLOOKUP(A39,Formelhilfe!$A$15:$H$74,8,FALSE)</f>
        <v>0</v>
      </c>
      <c r="K39" s="10">
        <f t="shared" si="7"/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 t="shared" si="8"/>
        <v>0</v>
      </c>
      <c r="S39" s="9">
        <f>VLOOKUP(A39,Formelhilfe!$A$15:$O$74,15,FALSE)</f>
        <v>0</v>
      </c>
      <c r="T39" s="10">
        <f t="shared" si="9"/>
        <v>0</v>
      </c>
      <c r="U39" s="10">
        <f t="shared" si="10"/>
        <v>0</v>
      </c>
      <c r="V39" s="9">
        <f>VLOOKUP(A39,Formelhilfe!$A$15:$P$74,16,FALSE)</f>
        <v>0</v>
      </c>
      <c r="W39" s="11">
        <f t="shared" si="11"/>
        <v>0</v>
      </c>
    </row>
    <row r="40" spans="1:23" ht="21" x14ac:dyDescent="0.35">
      <c r="A40" s="106" t="s">
        <v>105</v>
      </c>
      <c r="B40" s="92" t="str">
        <f>VLOOKUP(A40,'Wettkampf 1'!$B$16:$C$75,2,FALSE)</f>
        <v>Verein VIII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 t="shared" si="6"/>
        <v>0</v>
      </c>
      <c r="J40" s="9">
        <f>VLOOKUP(A40,Formelhilfe!$A$15:$H$74,8,FALSE)</f>
        <v>0</v>
      </c>
      <c r="K40" s="10">
        <f t="shared" si="7"/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 t="shared" si="8"/>
        <v>0</v>
      </c>
      <c r="S40" s="9">
        <f>VLOOKUP(A40,Formelhilfe!$A$15:$O$74,15,FALSE)</f>
        <v>0</v>
      </c>
      <c r="T40" s="10">
        <f t="shared" si="9"/>
        <v>0</v>
      </c>
      <c r="U40" s="10">
        <f t="shared" si="10"/>
        <v>0</v>
      </c>
      <c r="V40" s="9">
        <f>VLOOKUP(A40,Formelhilfe!$A$15:$P$74,16,FALSE)</f>
        <v>0</v>
      </c>
      <c r="W40" s="11">
        <f t="shared" si="11"/>
        <v>0</v>
      </c>
    </row>
    <row r="41" spans="1:23" ht="21" x14ac:dyDescent="0.35">
      <c r="A41" s="106" t="s">
        <v>106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 t="shared" si="6"/>
        <v>0</v>
      </c>
      <c r="J41" s="9">
        <f>VLOOKUP(A41,Formelhilfe!$A$15:$H$74,8,FALSE)</f>
        <v>0</v>
      </c>
      <c r="K41" s="10">
        <f t="shared" si="7"/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 t="shared" si="8"/>
        <v>0</v>
      </c>
      <c r="S41" s="9">
        <f>VLOOKUP(A41,Formelhilfe!$A$15:$O$74,15,FALSE)</f>
        <v>0</v>
      </c>
      <c r="T41" s="10">
        <f t="shared" si="9"/>
        <v>0</v>
      </c>
      <c r="U41" s="10">
        <f t="shared" si="10"/>
        <v>0</v>
      </c>
      <c r="V41" s="9">
        <f>VLOOKUP(A41,Formelhilfe!$A$15:$P$74,16,FALSE)</f>
        <v>0</v>
      </c>
      <c r="W41" s="11">
        <f t="shared" si="11"/>
        <v>0</v>
      </c>
    </row>
    <row r="42" spans="1:23" ht="21" x14ac:dyDescent="0.35">
      <c r="A42" s="106" t="s">
        <v>107</v>
      </c>
      <c r="B42" s="92" t="str">
        <f>VLOOKUP(A42,'Wettkampf 1'!$B$16:$C$75,2,FALSE)</f>
        <v>Verein VIII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 t="shared" si="6"/>
        <v>0</v>
      </c>
      <c r="J42" s="9">
        <f>VLOOKUP(A42,Formelhilfe!$A$15:$H$74,8,FALSE)</f>
        <v>0</v>
      </c>
      <c r="K42" s="10">
        <f t="shared" si="7"/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 t="shared" si="8"/>
        <v>0</v>
      </c>
      <c r="S42" s="9">
        <f>VLOOKUP(A42,Formelhilfe!$A$15:$O$74,15,FALSE)</f>
        <v>0</v>
      </c>
      <c r="T42" s="10">
        <f t="shared" si="9"/>
        <v>0</v>
      </c>
      <c r="U42" s="10">
        <f t="shared" si="10"/>
        <v>0</v>
      </c>
      <c r="V42" s="9">
        <f>VLOOKUP(A42,Formelhilfe!$A$15:$P$74,16,FALSE)</f>
        <v>0</v>
      </c>
      <c r="W42" s="11">
        <f t="shared" si="11"/>
        <v>0</v>
      </c>
    </row>
    <row r="43" spans="1:23" ht="21" x14ac:dyDescent="0.35">
      <c r="A43" s="106" t="s">
        <v>108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 t="shared" si="6"/>
        <v>0</v>
      </c>
      <c r="J43" s="9">
        <f>VLOOKUP(A43,Formelhilfe!$A$15:$H$74,8,FALSE)</f>
        <v>0</v>
      </c>
      <c r="K43" s="10">
        <f t="shared" si="7"/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 t="shared" si="8"/>
        <v>0</v>
      </c>
      <c r="S43" s="9">
        <f>VLOOKUP(A43,Formelhilfe!$A$15:$O$74,15,FALSE)</f>
        <v>0</v>
      </c>
      <c r="T43" s="10">
        <f t="shared" si="9"/>
        <v>0</v>
      </c>
      <c r="U43" s="10">
        <f t="shared" si="10"/>
        <v>0</v>
      </c>
      <c r="V43" s="9">
        <f>VLOOKUP(A43,Formelhilfe!$A$15:$P$74,16,FALSE)</f>
        <v>0</v>
      </c>
      <c r="W43" s="11">
        <f t="shared" si="11"/>
        <v>0</v>
      </c>
    </row>
    <row r="44" spans="1:23" ht="21" x14ac:dyDescent="0.35">
      <c r="A44" s="106" t="s">
        <v>109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 t="shared" si="6"/>
        <v>0</v>
      </c>
      <c r="J44" s="9">
        <f>VLOOKUP(A44,Formelhilfe!$A$15:$H$74,8,FALSE)</f>
        <v>0</v>
      </c>
      <c r="K44" s="10">
        <f t="shared" si="7"/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 t="shared" si="8"/>
        <v>0</v>
      </c>
      <c r="S44" s="9">
        <f>VLOOKUP(A44,Formelhilfe!$A$15:$O$74,15,FALSE)</f>
        <v>0</v>
      </c>
      <c r="T44" s="10">
        <f t="shared" si="9"/>
        <v>0</v>
      </c>
      <c r="U44" s="10">
        <f t="shared" si="10"/>
        <v>0</v>
      </c>
      <c r="V44" s="9">
        <f>VLOOKUP(A44,Formelhilfe!$A$15:$P$74,16,FALSE)</f>
        <v>0</v>
      </c>
      <c r="W44" s="11">
        <f t="shared" si="11"/>
        <v>0</v>
      </c>
    </row>
    <row r="45" spans="1:23" ht="21" x14ac:dyDescent="0.35">
      <c r="A45" s="106" t="s">
        <v>110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 t="shared" si="6"/>
        <v>0</v>
      </c>
      <c r="J45" s="9">
        <f>VLOOKUP(A45,Formelhilfe!$A$15:$H$74,8,FALSE)</f>
        <v>0</v>
      </c>
      <c r="K45" s="10">
        <f t="shared" si="7"/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 t="shared" si="8"/>
        <v>0</v>
      </c>
      <c r="S45" s="9">
        <f>VLOOKUP(A45,Formelhilfe!$A$15:$O$74,15,FALSE)</f>
        <v>0</v>
      </c>
      <c r="T45" s="10">
        <f t="shared" si="9"/>
        <v>0</v>
      </c>
      <c r="U45" s="10">
        <f t="shared" si="10"/>
        <v>0</v>
      </c>
      <c r="V45" s="9">
        <f>VLOOKUP(A45,Formelhilfe!$A$15:$P$74,16,FALSE)</f>
        <v>0</v>
      </c>
      <c r="W45" s="11">
        <f t="shared" si="11"/>
        <v>0</v>
      </c>
    </row>
    <row r="46" spans="1:23" ht="21" x14ac:dyDescent="0.35">
      <c r="A46" s="106" t="s">
        <v>111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 t="shared" si="6"/>
        <v>0</v>
      </c>
      <c r="J46" s="9">
        <f>VLOOKUP(A46,Formelhilfe!$A$15:$H$74,8,FALSE)</f>
        <v>0</v>
      </c>
      <c r="K46" s="10">
        <f t="shared" si="7"/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 t="shared" si="8"/>
        <v>0</v>
      </c>
      <c r="S46" s="9">
        <f>VLOOKUP(A46,Formelhilfe!$A$15:$O$74,15,FALSE)</f>
        <v>0</v>
      </c>
      <c r="T46" s="10">
        <f t="shared" si="9"/>
        <v>0</v>
      </c>
      <c r="U46" s="10">
        <f t="shared" si="10"/>
        <v>0</v>
      </c>
      <c r="V46" s="9">
        <f>VLOOKUP(A46,Formelhilfe!$A$15:$P$74,16,FALSE)</f>
        <v>0</v>
      </c>
      <c r="W46" s="11">
        <f t="shared" si="11"/>
        <v>0</v>
      </c>
    </row>
    <row r="47" spans="1:23" ht="21" x14ac:dyDescent="0.35">
      <c r="A47" s="106" t="s">
        <v>112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 t="shared" si="6"/>
        <v>0</v>
      </c>
      <c r="J47" s="9">
        <f>VLOOKUP(A47,Formelhilfe!$A$15:$H$74,8,FALSE)</f>
        <v>0</v>
      </c>
      <c r="K47" s="10">
        <f t="shared" si="7"/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 t="shared" si="8"/>
        <v>0</v>
      </c>
      <c r="S47" s="9">
        <f>VLOOKUP(A47,Formelhilfe!$A$15:$O$74,15,FALSE)</f>
        <v>0</v>
      </c>
      <c r="T47" s="10">
        <f t="shared" si="9"/>
        <v>0</v>
      </c>
      <c r="U47" s="10">
        <f t="shared" si="10"/>
        <v>0</v>
      </c>
      <c r="V47" s="9">
        <f>VLOOKUP(A47,Formelhilfe!$A$15:$P$74,16,FALSE)</f>
        <v>0</v>
      </c>
      <c r="W47" s="11">
        <f t="shared" si="11"/>
        <v>0</v>
      </c>
    </row>
    <row r="48" spans="1:23" ht="21" x14ac:dyDescent="0.35">
      <c r="A48" s="106" t="s">
        <v>113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 t="shared" si="6"/>
        <v>0</v>
      </c>
      <c r="J48" s="9">
        <f>VLOOKUP(A48,Formelhilfe!$A$15:$H$74,8,FALSE)</f>
        <v>0</v>
      </c>
      <c r="K48" s="10">
        <f t="shared" si="7"/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 t="shared" si="8"/>
        <v>0</v>
      </c>
      <c r="S48" s="9">
        <f>VLOOKUP(A48,Formelhilfe!$A$15:$O$74,15,FALSE)</f>
        <v>0</v>
      </c>
      <c r="T48" s="10">
        <f t="shared" si="9"/>
        <v>0</v>
      </c>
      <c r="U48" s="10">
        <f t="shared" si="10"/>
        <v>0</v>
      </c>
      <c r="V48" s="9">
        <f>VLOOKUP(A48,Formelhilfe!$A$15:$P$74,16,FALSE)</f>
        <v>0</v>
      </c>
      <c r="W48" s="11">
        <f t="shared" si="11"/>
        <v>0</v>
      </c>
    </row>
    <row r="49" spans="1:23" ht="21" x14ac:dyDescent="0.35">
      <c r="A49" s="106" t="s">
        <v>114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 t="shared" si="6"/>
        <v>0</v>
      </c>
      <c r="J49" s="9">
        <f>VLOOKUP(A49,Formelhilfe!$A$15:$H$74,8,FALSE)</f>
        <v>0</v>
      </c>
      <c r="K49" s="10">
        <f t="shared" si="7"/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 t="shared" si="8"/>
        <v>0</v>
      </c>
      <c r="S49" s="9">
        <f>VLOOKUP(A49,Formelhilfe!$A$15:$O$74,15,FALSE)</f>
        <v>0</v>
      </c>
      <c r="T49" s="10">
        <f t="shared" si="9"/>
        <v>0</v>
      </c>
      <c r="U49" s="10">
        <f t="shared" si="10"/>
        <v>0</v>
      </c>
      <c r="V49" s="9">
        <f>VLOOKUP(A49,Formelhilfe!$A$15:$P$74,16,FALSE)</f>
        <v>0</v>
      </c>
      <c r="W49" s="11">
        <f t="shared" si="11"/>
        <v>0</v>
      </c>
    </row>
    <row r="50" spans="1:23" ht="21" x14ac:dyDescent="0.35">
      <c r="A50" s="106" t="s">
        <v>115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 t="shared" si="6"/>
        <v>0</v>
      </c>
      <c r="J50" s="9">
        <f>VLOOKUP(A50,Formelhilfe!$A$15:$H$74,8,FALSE)</f>
        <v>0</v>
      </c>
      <c r="K50" s="10">
        <f t="shared" si="7"/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 t="shared" si="8"/>
        <v>0</v>
      </c>
      <c r="S50" s="9">
        <f>VLOOKUP(A50,Formelhilfe!$A$15:$O$74,15,FALSE)</f>
        <v>0</v>
      </c>
      <c r="T50" s="10">
        <f t="shared" si="9"/>
        <v>0</v>
      </c>
      <c r="U50" s="10">
        <f t="shared" si="10"/>
        <v>0</v>
      </c>
      <c r="V50" s="9">
        <f>VLOOKUP(A50,Formelhilfe!$A$15:$P$74,16,FALSE)</f>
        <v>0</v>
      </c>
      <c r="W50" s="11">
        <f t="shared" si="11"/>
        <v>0</v>
      </c>
    </row>
    <row r="51" spans="1:23" ht="21" x14ac:dyDescent="0.35">
      <c r="A51" s="106" t="s">
        <v>116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 t="shared" si="6"/>
        <v>0</v>
      </c>
      <c r="J51" s="9">
        <f>VLOOKUP(A51,Formelhilfe!$A$15:$H$74,8,FALSE)</f>
        <v>0</v>
      </c>
      <c r="K51" s="10">
        <f t="shared" si="7"/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 t="shared" si="8"/>
        <v>0</v>
      </c>
      <c r="S51" s="9">
        <f>VLOOKUP(A51,Formelhilfe!$A$15:$O$74,15,FALSE)</f>
        <v>0</v>
      </c>
      <c r="T51" s="10">
        <f t="shared" si="9"/>
        <v>0</v>
      </c>
      <c r="U51" s="10">
        <f t="shared" si="10"/>
        <v>0</v>
      </c>
      <c r="V51" s="9">
        <f>VLOOKUP(A51,Formelhilfe!$A$15:$P$74,16,FALSE)</f>
        <v>0</v>
      </c>
      <c r="W51" s="11">
        <f t="shared" si="11"/>
        <v>0</v>
      </c>
    </row>
    <row r="52" spans="1:23" ht="21" x14ac:dyDescent="0.35">
      <c r="A52" s="106" t="s">
        <v>117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 t="shared" si="6"/>
        <v>0</v>
      </c>
      <c r="J52" s="9">
        <f>VLOOKUP(A52,Formelhilfe!$A$15:$H$74,8,FALSE)</f>
        <v>0</v>
      </c>
      <c r="K52" s="10">
        <f t="shared" si="7"/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 t="shared" si="8"/>
        <v>0</v>
      </c>
      <c r="S52" s="9">
        <f>VLOOKUP(A52,Formelhilfe!$A$15:$O$74,15,FALSE)</f>
        <v>0</v>
      </c>
      <c r="T52" s="10">
        <f t="shared" si="9"/>
        <v>0</v>
      </c>
      <c r="U52" s="10">
        <f t="shared" si="10"/>
        <v>0</v>
      </c>
      <c r="V52" s="9">
        <f>VLOOKUP(A52,Formelhilfe!$A$15:$P$74,16,FALSE)</f>
        <v>0</v>
      </c>
      <c r="W52" s="11">
        <f t="shared" si="11"/>
        <v>0</v>
      </c>
    </row>
    <row r="53" spans="1:23" ht="21" x14ac:dyDescent="0.35">
      <c r="A53" s="106" t="s">
        <v>118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 t="shared" si="6"/>
        <v>0</v>
      </c>
      <c r="J53" s="9">
        <f>VLOOKUP(A53,Formelhilfe!$A$15:$H$74,8,FALSE)</f>
        <v>0</v>
      </c>
      <c r="K53" s="10">
        <f t="shared" si="7"/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 t="shared" si="8"/>
        <v>0</v>
      </c>
      <c r="S53" s="9">
        <f>VLOOKUP(A53,Formelhilfe!$A$15:$O$74,15,FALSE)</f>
        <v>0</v>
      </c>
      <c r="T53" s="10">
        <f t="shared" si="9"/>
        <v>0</v>
      </c>
      <c r="U53" s="10">
        <f t="shared" si="10"/>
        <v>0</v>
      </c>
      <c r="V53" s="9">
        <f>VLOOKUP(A53,Formelhilfe!$A$15:$P$74,16,FALSE)</f>
        <v>0</v>
      </c>
      <c r="W53" s="11">
        <f t="shared" si="11"/>
        <v>0</v>
      </c>
    </row>
    <row r="54" spans="1:23" ht="21" x14ac:dyDescent="0.35">
      <c r="A54" s="106" t="s">
        <v>119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 t="shared" si="6"/>
        <v>0</v>
      </c>
      <c r="J54" s="9">
        <f>VLOOKUP(A54,Formelhilfe!$A$15:$H$74,8,FALSE)</f>
        <v>0</v>
      </c>
      <c r="K54" s="10">
        <f t="shared" si="7"/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 t="shared" si="8"/>
        <v>0</v>
      </c>
      <c r="S54" s="9">
        <f>VLOOKUP(A54,Formelhilfe!$A$15:$O$74,15,FALSE)</f>
        <v>0</v>
      </c>
      <c r="T54" s="10">
        <f t="shared" si="9"/>
        <v>0</v>
      </c>
      <c r="U54" s="10">
        <f t="shared" si="10"/>
        <v>0</v>
      </c>
      <c r="V54" s="9">
        <f>VLOOKUP(A54,Formelhilfe!$A$15:$P$74,16,FALSE)</f>
        <v>0</v>
      </c>
      <c r="W54" s="11">
        <f t="shared" si="11"/>
        <v>0</v>
      </c>
    </row>
    <row r="55" spans="1:23" ht="21" x14ac:dyDescent="0.35">
      <c r="A55" s="106" t="s">
        <v>120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 t="shared" si="6"/>
        <v>0</v>
      </c>
      <c r="J55" s="9">
        <f>VLOOKUP(A55,Formelhilfe!$A$15:$H$74,8,FALSE)</f>
        <v>0</v>
      </c>
      <c r="K55" s="10">
        <f t="shared" si="7"/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 t="shared" si="8"/>
        <v>0</v>
      </c>
      <c r="S55" s="9">
        <f>VLOOKUP(A55,Formelhilfe!$A$15:$O$74,15,FALSE)</f>
        <v>0</v>
      </c>
      <c r="T55" s="10">
        <f t="shared" si="9"/>
        <v>0</v>
      </c>
      <c r="U55" s="10">
        <f t="shared" si="10"/>
        <v>0</v>
      </c>
      <c r="V55" s="9">
        <f>VLOOKUP(A55,Formelhilfe!$A$15:$P$74,16,FALSE)</f>
        <v>0</v>
      </c>
      <c r="W55" s="11">
        <f t="shared" si="11"/>
        <v>0</v>
      </c>
    </row>
    <row r="56" spans="1:23" ht="21" x14ac:dyDescent="0.35">
      <c r="A56" s="106" t="s">
        <v>121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 t="shared" si="6"/>
        <v>0</v>
      </c>
      <c r="J56" s="9">
        <f>VLOOKUP(A56,Formelhilfe!$A$15:$H$74,8,FALSE)</f>
        <v>0</v>
      </c>
      <c r="K56" s="10">
        <f t="shared" si="7"/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 t="shared" si="8"/>
        <v>0</v>
      </c>
      <c r="S56" s="9">
        <f>VLOOKUP(A56,Formelhilfe!$A$15:$O$74,15,FALSE)</f>
        <v>0</v>
      </c>
      <c r="T56" s="10">
        <f t="shared" si="9"/>
        <v>0</v>
      </c>
      <c r="U56" s="10">
        <f t="shared" si="10"/>
        <v>0</v>
      </c>
      <c r="V56" s="9">
        <f>VLOOKUP(A56,Formelhilfe!$A$15:$P$74,16,FALSE)</f>
        <v>0</v>
      </c>
      <c r="W56" s="11">
        <f t="shared" si="11"/>
        <v>0</v>
      </c>
    </row>
    <row r="57" spans="1:23" ht="21" x14ac:dyDescent="0.35">
      <c r="A57" s="106" t="s">
        <v>122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 t="shared" si="6"/>
        <v>0</v>
      </c>
      <c r="J57" s="9">
        <f>VLOOKUP(A57,Formelhilfe!$A$15:$H$74,8,FALSE)</f>
        <v>0</v>
      </c>
      <c r="K57" s="10">
        <f t="shared" si="7"/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 t="shared" si="8"/>
        <v>0</v>
      </c>
      <c r="S57" s="9">
        <f>VLOOKUP(A57,Formelhilfe!$A$15:$O$74,15,FALSE)</f>
        <v>0</v>
      </c>
      <c r="T57" s="10">
        <f t="shared" si="9"/>
        <v>0</v>
      </c>
      <c r="U57" s="10">
        <f t="shared" si="10"/>
        <v>0</v>
      </c>
      <c r="V57" s="9">
        <f>VLOOKUP(A57,Formelhilfe!$A$15:$P$74,16,FALSE)</f>
        <v>0</v>
      </c>
      <c r="W57" s="11">
        <f t="shared" si="11"/>
        <v>0</v>
      </c>
    </row>
    <row r="58" spans="1:23" ht="21" x14ac:dyDescent="0.35">
      <c r="A58" s="106" t="s">
        <v>123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 t="shared" si="6"/>
        <v>0</v>
      </c>
      <c r="J58" s="9">
        <f>VLOOKUP(A58,Formelhilfe!$A$15:$H$74,8,FALSE)</f>
        <v>0</v>
      </c>
      <c r="K58" s="10">
        <f t="shared" si="7"/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 t="shared" si="8"/>
        <v>0</v>
      </c>
      <c r="S58" s="9">
        <f>VLOOKUP(A58,Formelhilfe!$A$15:$O$74,15,FALSE)</f>
        <v>0</v>
      </c>
      <c r="T58" s="10">
        <f t="shared" si="9"/>
        <v>0</v>
      </c>
      <c r="U58" s="10">
        <f t="shared" si="10"/>
        <v>0</v>
      </c>
      <c r="V58" s="9">
        <f>VLOOKUP(A58,Formelhilfe!$A$15:$P$74,16,FALSE)</f>
        <v>0</v>
      </c>
      <c r="W58" s="11">
        <f t="shared" si="11"/>
        <v>0</v>
      </c>
    </row>
    <row r="59" spans="1:23" ht="21" x14ac:dyDescent="0.35">
      <c r="A59" s="106" t="s">
        <v>124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 t="shared" si="6"/>
        <v>0</v>
      </c>
      <c r="J59" s="9">
        <f>VLOOKUP(A59,Formelhilfe!$A$15:$H$74,8,FALSE)</f>
        <v>0</v>
      </c>
      <c r="K59" s="10">
        <f t="shared" si="7"/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 t="shared" si="8"/>
        <v>0</v>
      </c>
      <c r="S59" s="9">
        <f>VLOOKUP(A59,Formelhilfe!$A$15:$O$74,15,FALSE)</f>
        <v>0</v>
      </c>
      <c r="T59" s="10">
        <f t="shared" si="9"/>
        <v>0</v>
      </c>
      <c r="U59" s="10">
        <f t="shared" si="10"/>
        <v>0</v>
      </c>
      <c r="V59" s="9">
        <f>VLOOKUP(A59,Formelhilfe!$A$15:$P$74,16,FALSE)</f>
        <v>0</v>
      </c>
      <c r="W59" s="11">
        <f t="shared" si="11"/>
        <v>0</v>
      </c>
    </row>
    <row r="60" spans="1:23" ht="21" x14ac:dyDescent="0.35">
      <c r="A60" s="106" t="s">
        <v>125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 t="shared" si="6"/>
        <v>0</v>
      </c>
      <c r="J60" s="9">
        <f>VLOOKUP(A60,Formelhilfe!$A$15:$H$74,8,FALSE)</f>
        <v>0</v>
      </c>
      <c r="K60" s="10">
        <f t="shared" si="7"/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 t="shared" si="8"/>
        <v>0</v>
      </c>
      <c r="S60" s="9">
        <f>VLOOKUP(A60,Formelhilfe!$A$15:$O$74,15,FALSE)</f>
        <v>0</v>
      </c>
      <c r="T60" s="10">
        <f t="shared" si="9"/>
        <v>0</v>
      </c>
      <c r="U60" s="10">
        <f t="shared" si="10"/>
        <v>0</v>
      </c>
      <c r="V60" s="9">
        <f>VLOOKUP(A60,Formelhilfe!$A$15:$P$74,16,FALSE)</f>
        <v>0</v>
      </c>
      <c r="W60" s="11">
        <f t="shared" si="11"/>
        <v>0</v>
      </c>
    </row>
    <row r="61" spans="1:23" ht="21" x14ac:dyDescent="0.35">
      <c r="A61" s="106" t="s">
        <v>126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 t="shared" si="6"/>
        <v>0</v>
      </c>
      <c r="J61" s="9">
        <f>VLOOKUP(A61,Formelhilfe!$A$15:$H$74,8,FALSE)</f>
        <v>0</v>
      </c>
      <c r="K61" s="10">
        <f t="shared" si="7"/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 t="shared" si="8"/>
        <v>0</v>
      </c>
      <c r="S61" s="9">
        <f>VLOOKUP(A61,Formelhilfe!$A$15:$O$74,15,FALSE)</f>
        <v>0</v>
      </c>
      <c r="T61" s="10">
        <f t="shared" si="9"/>
        <v>0</v>
      </c>
      <c r="U61" s="10">
        <f t="shared" si="10"/>
        <v>0</v>
      </c>
      <c r="V61" s="9">
        <f>VLOOKUP(A61,Formelhilfe!$A$15:$P$74,16,FALSE)</f>
        <v>0</v>
      </c>
      <c r="W61" s="11">
        <f t="shared" si="11"/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 xml:space="preserve">Esterwegen 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2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2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Lorup</v>
      </c>
      <c r="B3" s="13">
        <f>IF('Wettkampf 1'!D3&gt;0,1,0)</f>
        <v>1</v>
      </c>
      <c r="C3" s="13">
        <f>IF('2'!$D3&gt;0,1,0)</f>
        <v>1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2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2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Spahnharrenstätte</v>
      </c>
      <c r="B4" s="13">
        <f>IF('Wettkampf 1'!D4&gt;0,1,0)</f>
        <v>1</v>
      </c>
      <c r="C4" s="13">
        <f>IF('2'!$D4&gt;0,1,0)</f>
        <v>1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2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2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Lähden</v>
      </c>
      <c r="B5" s="13">
        <f>IF('Wettkampf 1'!D5&gt;0,1,0)</f>
        <v>1</v>
      </c>
      <c r="C5" s="13">
        <f>IF('2'!$D5&gt;0,1,0)</f>
        <v>1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2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2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">
        <v>92</v>
      </c>
      <c r="B8" s="13">
        <f>IF('Wettkampf 1'!D8&gt;0,1,0)</f>
        <v>0</v>
      </c>
      <c r="C8" s="13">
        <f>IF('2'!$D8&gt;0,1,0)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0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0</v>
      </c>
      <c r="S8" s="13" t="s">
        <v>23</v>
      </c>
      <c r="T8" s="13" t="s">
        <v>91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">
        <v>92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">
        <v>92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138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2</v>
      </c>
    </row>
    <row r="16" spans="1:21" ht="15.75" x14ac:dyDescent="0.25">
      <c r="A16" s="106" t="s">
        <v>139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2</v>
      </c>
    </row>
    <row r="17" spans="1:16" ht="15.75" x14ac:dyDescent="0.25">
      <c r="A17" s="106" t="s">
        <v>140</v>
      </c>
      <c r="B17" s="13">
        <f>IF('Wettkampf 1'!D18&gt;0,1,0)</f>
        <v>1</v>
      </c>
      <c r="C17" s="13">
        <f>IF('2'!$D18&gt;0,1,0)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2</v>
      </c>
    </row>
    <row r="18" spans="1:16" ht="15.75" x14ac:dyDescent="0.25">
      <c r="A18" s="106" t="s">
        <v>141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2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136</v>
      </c>
      <c r="B20" s="13">
        <f>IF('Wettkampf 1'!D21&gt;0,1,0)</f>
        <v>1</v>
      </c>
      <c r="C20" s="13">
        <f>IF('2'!$D21&gt;0,1,0)</f>
        <v>1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2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2</v>
      </c>
    </row>
    <row r="21" spans="1:16" ht="15.75" x14ac:dyDescent="0.25">
      <c r="A21" s="106" t="s">
        <v>145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75" x14ac:dyDescent="0.25">
      <c r="A22" s="106" t="s">
        <v>146</v>
      </c>
      <c r="B22" s="13">
        <f>IF('Wettkampf 1'!D23&gt;0,1,0)</f>
        <v>1</v>
      </c>
      <c r="C22" s="13">
        <f>IF('2'!$D23&gt;0,1,0)</f>
        <v>1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2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2</v>
      </c>
    </row>
    <row r="23" spans="1:16" ht="15.75" x14ac:dyDescent="0.25">
      <c r="A23" s="106" t="s">
        <v>149</v>
      </c>
      <c r="B23" s="13">
        <f>IF('Wettkampf 1'!D24&gt;0,1,0)</f>
        <v>1</v>
      </c>
      <c r="C23" s="13">
        <f>IF('2'!$D24&gt;0,1,0)</f>
        <v>1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2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2</v>
      </c>
    </row>
    <row r="24" spans="1:16" ht="15.75" x14ac:dyDescent="0.25">
      <c r="A24" s="106" t="s">
        <v>148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2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2</v>
      </c>
    </row>
    <row r="25" spans="1:16" ht="15.75" x14ac:dyDescent="0.25">
      <c r="A25" s="106" t="s">
        <v>142</v>
      </c>
      <c r="B25" s="13">
        <f>IF('Wettkampf 1'!D26&gt;0,1,0)</f>
        <v>1</v>
      </c>
      <c r="C25" s="13">
        <f>IF('2'!$D26&gt;0,1,0)</f>
        <v>1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2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2</v>
      </c>
    </row>
    <row r="26" spans="1:16" ht="15.75" x14ac:dyDescent="0.25">
      <c r="A26" s="106" t="s">
        <v>167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06" t="s">
        <v>143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75" x14ac:dyDescent="0.25">
      <c r="A28" s="106" t="s">
        <v>72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73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144</v>
      </c>
      <c r="B30" s="13">
        <f>IF('Wettkampf 1'!D31&gt;0,1,0)</f>
        <v>1</v>
      </c>
      <c r="C30" s="13">
        <f>IF('2'!$D31&gt;0,1,0)</f>
        <v>1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2</v>
      </c>
    </row>
    <row r="31" spans="1:16" ht="15.75" x14ac:dyDescent="0.25">
      <c r="A31" s="106" t="s">
        <v>151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06" t="s">
        <v>152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06" t="s">
        <v>74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75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76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75" x14ac:dyDescent="0.25">
      <c r="A36" s="106" t="s">
        <v>77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06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79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81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0</v>
      </c>
    </row>
    <row r="41" spans="1:16" ht="15.75" x14ac:dyDescent="0.25">
      <c r="A41" s="106" t="s">
        <v>82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06" t="s">
        <v>83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06" t="s">
        <v>84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85</v>
      </c>
      <c r="B45" s="13">
        <f>IF('Wettkampf 1'!D46&gt;0,1,0)</f>
        <v>0</v>
      </c>
      <c r="C45" s="13">
        <f>IF('2'!$D46&gt;0,1,0)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0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0</v>
      </c>
    </row>
    <row r="46" spans="1:16" ht="15.75" x14ac:dyDescent="0.25">
      <c r="A46" s="106" t="s">
        <v>86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87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88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89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90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06" t="s">
        <v>104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105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106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107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108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109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110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150</v>
      </c>
      <c r="B58" s="13">
        <f>IF('Wettkampf 1'!D59&gt;0,1,0)</f>
        <v>1</v>
      </c>
      <c r="C58" s="13">
        <f>IF('2'!$D59&gt;0,1,0)</f>
        <v>1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2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2</v>
      </c>
    </row>
    <row r="59" spans="1:16" ht="15.75" x14ac:dyDescent="0.25">
      <c r="A59" s="106" t="s">
        <v>111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112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75" x14ac:dyDescent="0.25">
      <c r="A61" s="106" t="s">
        <v>113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114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115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116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117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118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119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120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121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122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123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124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125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126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13</v>
      </c>
      <c r="C75" s="17">
        <f t="shared" ref="C75:G75" si="7">SUM(C15:C74)</f>
        <v>11</v>
      </c>
      <c r="D75" s="17">
        <f t="shared" si="7"/>
        <v>0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24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24</v>
      </c>
    </row>
  </sheetData>
  <sheetProtection selectLockedCells="1" sort="0" selectUnlockedCells="1"/>
  <protectedRanges>
    <protectedRange sqref="A15:A74" name="Bereich5_1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135</v>
      </c>
      <c r="C2" s="7">
        <f>VLOOKUP($B$2:$B$13,'Wettkampf 1'!$B$2:$D$13,3,FALSE)</f>
        <v>517</v>
      </c>
      <c r="D2" s="5">
        <f>VLOOKUP($B$2:$B$13,'2'!$B$2:$D$19,3,FALSE)</f>
        <v>516.79999999999995</v>
      </c>
      <c r="E2" s="5">
        <f>VLOOKUP($B$2:$B$13,'3'!$B$2:$D$19,3,FALSE)</f>
        <v>0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IF(Formelhilfe!H2 &gt; 0,J2/Formelhilfe!H2,0)</f>
        <v>516.9</v>
      </c>
      <c r="J2" s="5">
        <f t="shared" ref="J2:J13" si="0">SUM(C2:H2)</f>
        <v>1033.8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IF(Formelhilfe!O2&gt;0,R2/Formelhilfe!O2,0)</f>
        <v>0</v>
      </c>
      <c r="R2" s="5">
        <f t="shared" ref="R2:R13" si="1">SUM(K2:P2)</f>
        <v>0</v>
      </c>
      <c r="S2" s="5">
        <f>IF(Formelhilfe!P2&gt;0,T2/Formelhilfe!P2,0)</f>
        <v>516.9</v>
      </c>
      <c r="T2" s="6">
        <f t="shared" ref="T2:T13" si="2">SUM(C2:H2,K2:P2)</f>
        <v>1033.8</v>
      </c>
    </row>
    <row r="3" spans="1:20" ht="23.25" customHeight="1" x14ac:dyDescent="0.3">
      <c r="A3" s="12"/>
      <c r="B3" s="106" t="s">
        <v>127</v>
      </c>
      <c r="C3" s="7">
        <f>VLOOKUP($B$2:$B$13,'Wettkampf 1'!$B$2:$D$13,3,FALSE)</f>
        <v>428.00000000000006</v>
      </c>
      <c r="D3" s="5">
        <f>VLOOKUP($B$2:$B$13,'2'!$B$2:$D$19,3,FALSE)</f>
        <v>405.2</v>
      </c>
      <c r="E3" s="5">
        <f>VLOOKUP($B$2:$B$13,'3'!$B$2:$D$19,3,FALSE)</f>
        <v>0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IF(Formelhilfe!H12 &gt; 0,J3/Formelhilfe!H12,0)</f>
        <v>0</v>
      </c>
      <c r="J3" s="5">
        <f t="shared" si="0"/>
        <v>833.2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IF(Formelhilfe!O12&gt;0,R3/Formelhilfe!O12,0)</f>
        <v>0</v>
      </c>
      <c r="R3" s="5">
        <f t="shared" si="1"/>
        <v>0</v>
      </c>
      <c r="S3" s="5">
        <f>IF(Formelhilfe!P12&gt;0,T3/Formelhilfe!P12,0)</f>
        <v>0</v>
      </c>
      <c r="T3" s="6">
        <f t="shared" si="2"/>
        <v>833.2</v>
      </c>
    </row>
    <row r="4" spans="1:20" ht="23.25" customHeight="1" x14ac:dyDescent="0.3">
      <c r="A4" s="12"/>
      <c r="B4" s="106" t="s">
        <v>132</v>
      </c>
      <c r="C4" s="7">
        <f>VLOOKUP($B$2:$B$13,'Wettkampf 1'!$B$2:$D$13,3,FALSE)</f>
        <v>194.1</v>
      </c>
      <c r="D4" s="5">
        <f>VLOOKUP($B$2:$B$13,'2'!$B$2:$D$19,3,FALSE)</f>
        <v>186.9</v>
      </c>
      <c r="E4" s="5">
        <f>VLOOKUP($B$2:$B$13,'3'!$B$2:$D$19,3,FALSE)</f>
        <v>0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IF(Formelhilfe!H4 &gt; 0,J4/Formelhilfe!H4,0)</f>
        <v>190.5</v>
      </c>
      <c r="J4" s="5">
        <f t="shared" si="0"/>
        <v>381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190.5</v>
      </c>
      <c r="T4" s="6">
        <f t="shared" si="2"/>
        <v>381</v>
      </c>
    </row>
    <row r="5" spans="1:20" ht="23.25" customHeight="1" x14ac:dyDescent="0.3">
      <c r="A5" s="12"/>
      <c r="B5" s="106" t="s">
        <v>130</v>
      </c>
      <c r="C5" s="7">
        <f>VLOOKUP($B$2:$B$13,'Wettkampf 1'!$B$2:$D$13,3,FALSE)</f>
        <v>260</v>
      </c>
      <c r="D5" s="5">
        <f>VLOOKUP($B$2:$B$13,'2'!$B$2:$D$19,3,FALSE)</f>
        <v>90.5</v>
      </c>
      <c r="E5" s="5">
        <f>VLOOKUP($B$2:$B$13,'3'!$B$2:$D$19,3,FALSE)</f>
        <v>0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IF(Formelhilfe!H3 &gt; 0,J5/Formelhilfe!H3,0)</f>
        <v>175.25</v>
      </c>
      <c r="J5" s="5">
        <f t="shared" si="0"/>
        <v>350.5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IF(Formelhilfe!O3&gt;0,R5/Formelhilfe!O3,0)</f>
        <v>0</v>
      </c>
      <c r="R5" s="5">
        <f t="shared" si="1"/>
        <v>0</v>
      </c>
      <c r="S5" s="5">
        <f>IF(Formelhilfe!P3&gt;0,T5/Formelhilfe!P3,0)</f>
        <v>175.25</v>
      </c>
      <c r="T5" s="6">
        <f t="shared" si="2"/>
        <v>350.5</v>
      </c>
    </row>
    <row r="6" spans="1:20" ht="23.25" customHeight="1" x14ac:dyDescent="0.3">
      <c r="A6" s="12"/>
      <c r="B6" s="106" t="s">
        <v>70</v>
      </c>
      <c r="C6" s="7">
        <f>VLOOKUP($B$2:$B$13,'Wettkampf 1'!$B$2:$D$13,3,FALSE)</f>
        <v>0</v>
      </c>
      <c r="D6" s="5">
        <f>VLOOKUP($B$2:$B$13,'2'!$B$2:$D$19,3,FALSE)</f>
        <v>0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IF(Formelhilfe!H5 &gt; 0,J6/Formelhilfe!H5,0)</f>
        <v>0</v>
      </c>
      <c r="J6" s="5">
        <f t="shared" si="0"/>
        <v>0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IF(Formelhilfe!O5&gt;0,R6/Formelhilfe!O5,0)</f>
        <v>0</v>
      </c>
      <c r="R6" s="5">
        <f t="shared" si="1"/>
        <v>0</v>
      </c>
      <c r="S6" s="5">
        <f>IF(Formelhilfe!P5&gt;0,T6/Formelhilfe!P5,0)</f>
        <v>0</v>
      </c>
      <c r="T6" s="6">
        <f t="shared" si="2"/>
        <v>0</v>
      </c>
    </row>
    <row r="7" spans="1:20" ht="23.25" customHeight="1" x14ac:dyDescent="0.3">
      <c r="A7" s="12"/>
      <c r="B7" s="106" t="s">
        <v>71</v>
      </c>
      <c r="C7" s="7">
        <f>VLOOKUP($B$2:$B$13,'Wettkampf 1'!$B$2:$D$13,3,FALSE)</f>
        <v>0</v>
      </c>
      <c r="D7" s="5">
        <f>VLOOKUP($B$2:$B$13,'2'!$B$2:$D$19,3,FALSE)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IF(Formelhilfe!H6 &gt; 0,J7/Formelhilfe!H6,0)</f>
        <v>0</v>
      </c>
      <c r="J7" s="5">
        <f t="shared" si="0"/>
        <v>0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IF(Formelhilfe!O6&gt;0,R7/Formelhilfe!O6,0)</f>
        <v>0</v>
      </c>
      <c r="R7" s="5">
        <f t="shared" si="1"/>
        <v>0</v>
      </c>
      <c r="S7" s="5">
        <f>IF(Formelhilfe!P6&gt;0,T7/Formelhilfe!P6,0)</f>
        <v>0</v>
      </c>
      <c r="T7" s="6">
        <f t="shared" si="2"/>
        <v>0</v>
      </c>
    </row>
    <row r="8" spans="1:20" ht="23.25" customHeight="1" x14ac:dyDescent="0.3">
      <c r="A8" s="12"/>
      <c r="B8" s="106" t="s">
        <v>92</v>
      </c>
      <c r="C8" s="7">
        <f>VLOOKUP($B$2:$B$13,'Wettkampf 1'!$B$2:$D$13,3,FALSE)</f>
        <v>0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IF(Formelhilfe!H7 &gt; 0,J8/Formelhilfe!H7,0)</f>
        <v>0</v>
      </c>
      <c r="J8" s="5">
        <f t="shared" si="0"/>
        <v>0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IF(Formelhilfe!O7&gt;0,R8/Formelhilfe!O7,0)</f>
        <v>0</v>
      </c>
      <c r="R8" s="5">
        <f t="shared" si="1"/>
        <v>0</v>
      </c>
      <c r="S8" s="5">
        <f>IF(Formelhilfe!P7&gt;0,T8/Formelhilfe!P7,0)</f>
        <v>0</v>
      </c>
      <c r="T8" s="6">
        <f t="shared" si="2"/>
        <v>0</v>
      </c>
    </row>
    <row r="9" spans="1:20" ht="23.25" customHeight="1" x14ac:dyDescent="0.3">
      <c r="A9" s="12"/>
      <c r="B9" s="106" t="s">
        <v>93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0</v>
      </c>
      <c r="J9" s="5">
        <f t="shared" si="0"/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 t="shared" si="1"/>
        <v>0</v>
      </c>
      <c r="S9" s="5">
        <f>IF(Formelhilfe!P8&gt;0,T9/Formelhilfe!P8,0)</f>
        <v>0</v>
      </c>
      <c r="T9" s="6">
        <f t="shared" si="2"/>
        <v>0</v>
      </c>
    </row>
    <row r="10" spans="1:20" ht="23.25" customHeight="1" x14ac:dyDescent="0.3">
      <c r="A10" s="12"/>
      <c r="B10" s="106" t="s">
        <v>94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 t="shared" si="0"/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 t="shared" si="1"/>
        <v>0</v>
      </c>
      <c r="S10" s="5">
        <f>IF(Formelhilfe!P9&gt;0,T10/Formelhilfe!P9,0)</f>
        <v>0</v>
      </c>
      <c r="T10" s="6">
        <f t="shared" si="2"/>
        <v>0</v>
      </c>
    </row>
    <row r="11" spans="1:20" ht="23.25" customHeight="1" x14ac:dyDescent="0.3">
      <c r="A11" s="12"/>
      <c r="B11" s="106" t="s">
        <v>95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 t="shared" si="0"/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 t="shared" si="1"/>
        <v>0</v>
      </c>
      <c r="S11" s="5">
        <f>IF(Formelhilfe!P10&gt;0,T11/Formelhilfe!P10,0)</f>
        <v>0</v>
      </c>
      <c r="T11" s="6">
        <f t="shared" si="2"/>
        <v>0</v>
      </c>
    </row>
    <row r="12" spans="1:20" ht="23.25" customHeight="1" x14ac:dyDescent="0.3">
      <c r="A12" s="12"/>
      <c r="B12" s="106" t="s">
        <v>96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 t="shared" si="0"/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 t="shared" si="1"/>
        <v>0</v>
      </c>
      <c r="S12" s="5">
        <f>IF(Formelhilfe!P11&gt;0,T12/Formelhilfe!P11,0)</f>
        <v>0</v>
      </c>
      <c r="T12" s="6">
        <f t="shared" si="2"/>
        <v>0</v>
      </c>
    </row>
    <row r="13" spans="1:20" ht="23.25" customHeight="1" x14ac:dyDescent="0.3">
      <c r="A13" s="12"/>
      <c r="B13" s="106" t="s">
        <v>97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 t="shared" si="0"/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 t="shared" si="1"/>
        <v>0</v>
      </c>
      <c r="S13" s="5">
        <f>IF(Formelhilfe!P13&gt;0,T13/Formelhilfe!P13,0)</f>
        <v>0</v>
      </c>
      <c r="T13" s="6">
        <f t="shared" si="2"/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135</v>
      </c>
      <c r="D2" s="100">
        <f>G76</f>
        <v>517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127</v>
      </c>
      <c r="D3" s="100">
        <f>I76</f>
        <v>428.00000000000006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130</v>
      </c>
      <c r="D4" s="100">
        <f>K76</f>
        <v>260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132</v>
      </c>
      <c r="D5" s="100">
        <f>M76</f>
        <v>194.1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153</v>
      </c>
      <c r="AL5" s="164"/>
      <c r="AM5" s="99"/>
    </row>
    <row r="6" spans="1:41" ht="15" customHeight="1" x14ac:dyDescent="0.25">
      <c r="A6" s="90">
        <v>5</v>
      </c>
      <c r="B6" s="106" t="s">
        <v>70</v>
      </c>
      <c r="D6" s="100">
        <f>O76</f>
        <v>0</v>
      </c>
      <c r="E6" s="105" t="str">
        <f>IF(P76&gt;4,"Es sind zu viele Schützen in Wertung!"," ")</f>
        <v>Es sind zu viele Schützen in Wertung!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71</v>
      </c>
      <c r="D7" s="100">
        <f>Q76</f>
        <v>0</v>
      </c>
      <c r="E7" s="105" t="str">
        <f>IF(R76&gt;4,"Es sind zu viele Schützen in Wertung!"," ")</f>
        <v>Es sind zu viele Schützen in Wertung!</v>
      </c>
      <c r="AI7" s="99"/>
      <c r="AJ7" s="104" t="s">
        <v>51</v>
      </c>
      <c r="AK7" s="163" t="s">
        <v>154</v>
      </c>
      <c r="AL7" s="164"/>
      <c r="AM7" s="99"/>
    </row>
    <row r="8" spans="1:41" ht="15" customHeight="1" x14ac:dyDescent="0.25">
      <c r="A8" s="90">
        <v>7</v>
      </c>
      <c r="B8" s="106" t="s">
        <v>92</v>
      </c>
      <c r="D8" s="100">
        <f>S76</f>
        <v>0</v>
      </c>
      <c r="E8" s="105" t="str">
        <f>IF(T76&gt;4,"Es sind zu viele Schützen in Wertung!"," ")</f>
        <v>Es sind zu viele Schützen in Wertung!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93</v>
      </c>
      <c r="D9" s="100">
        <f>U76</f>
        <v>0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94</v>
      </c>
      <c r="D10" s="100">
        <f>W76</f>
        <v>0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95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96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97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98</v>
      </c>
      <c r="T15" s="80"/>
      <c r="U15" s="80" t="s">
        <v>99</v>
      </c>
      <c r="V15" s="80"/>
      <c r="W15" s="80" t="s">
        <v>100</v>
      </c>
      <c r="X15" s="80"/>
      <c r="Y15" s="80" t="s">
        <v>101</v>
      </c>
      <c r="Z15" s="80"/>
      <c r="AA15" s="80" t="s">
        <v>102</v>
      </c>
      <c r="AB15" s="80"/>
      <c r="AC15" s="80" t="s">
        <v>103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138</v>
      </c>
      <c r="C16" s="92" t="str">
        <f>B2</f>
        <v xml:space="preserve">Esterwegen </v>
      </c>
      <c r="D16" s="92">
        <v>146.80000000000001</v>
      </c>
      <c r="E16" s="50"/>
      <c r="F16" s="66">
        <f>IF(E16="x","0",D16)</f>
        <v>146.80000000000001</v>
      </c>
      <c r="G16" s="66">
        <f t="shared" ref="G16:G51" si="0">IF(C16=$B$2,F16,0)</f>
        <v>146.80000000000001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>
        <v>74.599999999999994</v>
      </c>
      <c r="AK16" s="93">
        <v>72.2</v>
      </c>
      <c r="AL16" s="94">
        <f>SUM(AI16:AK16)</f>
        <v>146.80000000000001</v>
      </c>
      <c r="AM16" s="66">
        <f>IF(AL16=D16,1,0)</f>
        <v>1</v>
      </c>
      <c r="AN16" s="66">
        <f>IF(AL16=0,0,1)</f>
        <v>1</v>
      </c>
      <c r="AO16" s="97" t="str">
        <f>IF(AM16+AN16=2,"Korrekt","")</f>
        <v>Korrekt</v>
      </c>
    </row>
    <row r="17" spans="1:41" ht="12.95" customHeight="1" x14ac:dyDescent="0.25">
      <c r="A17" s="90">
        <v>2</v>
      </c>
      <c r="B17" s="106" t="s">
        <v>139</v>
      </c>
      <c r="C17" s="92" t="str">
        <f>B2</f>
        <v xml:space="preserve">Esterwegen </v>
      </c>
      <c r="D17" s="92">
        <v>134</v>
      </c>
      <c r="E17" s="50"/>
      <c r="F17" s="66">
        <f t="shared" ref="F17:F75" si="6">IF(E17="x","0",D17)</f>
        <v>134</v>
      </c>
      <c r="G17" s="66">
        <f t="shared" si="0"/>
        <v>134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140</v>
      </c>
      <c r="C18" s="92" t="str">
        <f>B2</f>
        <v xml:space="preserve">Esterwegen </v>
      </c>
      <c r="D18" s="92">
        <v>184.4</v>
      </c>
      <c r="E18" s="50"/>
      <c r="F18" s="66">
        <f t="shared" si="6"/>
        <v>184.4</v>
      </c>
      <c r="G18" s="66">
        <f t="shared" si="0"/>
        <v>184.4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0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141</v>
      </c>
      <c r="C19" s="92" t="str">
        <f>B2</f>
        <v xml:space="preserve">Esterwegen </v>
      </c>
      <c r="D19" s="92">
        <v>185.8</v>
      </c>
      <c r="E19" s="50"/>
      <c r="F19" s="66">
        <f t="shared" si="6"/>
        <v>185.8</v>
      </c>
      <c r="G19" s="66">
        <f t="shared" si="0"/>
        <v>185.8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 xml:space="preserve">Esterwegen </v>
      </c>
      <c r="D20" s="92"/>
      <c r="E20" s="50" t="s">
        <v>137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136</v>
      </c>
      <c r="C21" s="92" t="str">
        <f>B3</f>
        <v>Lorup</v>
      </c>
      <c r="D21" s="92">
        <v>116.3</v>
      </c>
      <c r="E21" s="50"/>
      <c r="F21" s="66">
        <f t="shared" si="6"/>
        <v>116.3</v>
      </c>
      <c r="G21" s="66">
        <f t="shared" si="0"/>
        <v>0</v>
      </c>
      <c r="H21" s="66">
        <f t="shared" si="7"/>
        <v>0</v>
      </c>
      <c r="I21" s="66">
        <f t="shared" si="1"/>
        <v>116.3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>
        <v>65.400000000000006</v>
      </c>
      <c r="AK21" s="95">
        <v>50.9</v>
      </c>
      <c r="AL21" s="94">
        <f t="shared" si="25"/>
        <v>116.30000000000001</v>
      </c>
      <c r="AM21" s="66">
        <f t="shared" si="26"/>
        <v>1</v>
      </c>
      <c r="AN21" s="66">
        <f t="shared" si="27"/>
        <v>1</v>
      </c>
      <c r="AO21" s="97" t="str">
        <f t="shared" si="28"/>
        <v>Korrekt</v>
      </c>
    </row>
    <row r="22" spans="1:41" ht="12.95" customHeight="1" x14ac:dyDescent="0.25">
      <c r="A22" s="90">
        <v>7</v>
      </c>
      <c r="B22" s="106" t="s">
        <v>145</v>
      </c>
      <c r="C22" s="92" t="str">
        <f>B3</f>
        <v>Lorup</v>
      </c>
      <c r="D22" s="92">
        <v>178.4</v>
      </c>
      <c r="E22" s="50"/>
      <c r="F22" s="66">
        <f t="shared" si="6"/>
        <v>178.4</v>
      </c>
      <c r="G22" s="66">
        <f t="shared" si="0"/>
        <v>0</v>
      </c>
      <c r="H22" s="66">
        <f t="shared" si="7"/>
        <v>0</v>
      </c>
      <c r="I22" s="66">
        <f t="shared" si="1"/>
        <v>178.4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146</v>
      </c>
      <c r="C23" s="92" t="str">
        <f>B3</f>
        <v>Lorup</v>
      </c>
      <c r="D23" s="92">
        <v>103.5</v>
      </c>
      <c r="E23" s="50" t="s">
        <v>137</v>
      </c>
      <c r="F23" s="66" t="str">
        <f t="shared" si="6"/>
        <v>0</v>
      </c>
      <c r="G23" s="66">
        <f t="shared" si="0"/>
        <v>0</v>
      </c>
      <c r="H23" s="66">
        <f t="shared" si="7"/>
        <v>0</v>
      </c>
      <c r="I23" s="66" t="str">
        <f t="shared" si="1"/>
        <v>0</v>
      </c>
      <c r="J23" s="66">
        <f t="shared" si="8"/>
        <v>0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0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149</v>
      </c>
      <c r="C24" s="92" t="str">
        <f>B3</f>
        <v>Lorup</v>
      </c>
      <c r="D24" s="92">
        <v>133.30000000000001</v>
      </c>
      <c r="E24" s="50"/>
      <c r="F24" s="66">
        <f t="shared" si="6"/>
        <v>133.30000000000001</v>
      </c>
      <c r="G24" s="66">
        <f t="shared" si="0"/>
        <v>0</v>
      </c>
      <c r="H24" s="66">
        <f t="shared" si="7"/>
        <v>0</v>
      </c>
      <c r="I24" s="66">
        <f t="shared" si="1"/>
        <v>133.30000000000001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0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148</v>
      </c>
      <c r="C25" s="92" t="str">
        <f>B3</f>
        <v>Lorup</v>
      </c>
      <c r="D25" s="92">
        <v>115.2</v>
      </c>
      <c r="E25" s="50" t="s">
        <v>147</v>
      </c>
      <c r="F25" s="66">
        <f t="shared" si="6"/>
        <v>115.2</v>
      </c>
      <c r="G25" s="66">
        <f t="shared" si="0"/>
        <v>0</v>
      </c>
      <c r="H25" s="66">
        <f t="shared" si="7"/>
        <v>0</v>
      </c>
      <c r="I25" s="66">
        <f t="shared" si="1"/>
        <v>115.2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0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142</v>
      </c>
      <c r="C26" s="92" t="str">
        <f>B4</f>
        <v>Spahnharrenstätte</v>
      </c>
      <c r="D26" s="92">
        <v>101.7</v>
      </c>
      <c r="E26" s="50"/>
      <c r="F26" s="66">
        <f t="shared" si="6"/>
        <v>101.7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101.7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167</v>
      </c>
      <c r="C27" s="92" t="str">
        <f>B4</f>
        <v>Spahnharrenstätte</v>
      </c>
      <c r="D27" s="92"/>
      <c r="E27" s="50"/>
      <c r="F27" s="66">
        <f t="shared" si="6"/>
        <v>0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0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1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143</v>
      </c>
      <c r="C28" s="92" t="str">
        <f>B4</f>
        <v>Spahnharrenstätte</v>
      </c>
      <c r="D28" s="92">
        <v>158.30000000000001</v>
      </c>
      <c r="E28" s="92"/>
      <c r="F28" s="66">
        <f t="shared" si="6"/>
        <v>158.30000000000001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158.30000000000001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72</v>
      </c>
      <c r="C29" s="92" t="str">
        <f>B4</f>
        <v>Spahnharrenstätte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73</v>
      </c>
      <c r="C30" s="92" t="str">
        <f>B4</f>
        <v>Spahnharrenstätte</v>
      </c>
      <c r="D30" s="92"/>
      <c r="E30" s="50" t="s">
        <v>137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144</v>
      </c>
      <c r="C31" s="92" t="str">
        <f>B5</f>
        <v>Lähden</v>
      </c>
      <c r="D31" s="92">
        <v>194.1</v>
      </c>
      <c r="E31" s="50"/>
      <c r="F31" s="66">
        <f t="shared" si="6"/>
        <v>194.1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194.1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151</v>
      </c>
      <c r="C32" s="92" t="str">
        <f>B5</f>
        <v>Lähden</v>
      </c>
      <c r="D32" s="92"/>
      <c r="E32" s="50"/>
      <c r="F32" s="66">
        <f t="shared" si="6"/>
        <v>0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0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1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152</v>
      </c>
      <c r="C33" s="92" t="str">
        <f>B5</f>
        <v>Lähden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74</v>
      </c>
      <c r="C34" s="92" t="str">
        <f>B5</f>
        <v>Lähden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75</v>
      </c>
      <c r="C35" s="92" t="str">
        <f>B5</f>
        <v>Lähden</v>
      </c>
      <c r="D35" s="92"/>
      <c r="E35" s="50" t="s">
        <v>137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76</v>
      </c>
      <c r="C36" s="92" t="str">
        <f>B6</f>
        <v>Verein V</v>
      </c>
      <c r="D36" s="92"/>
      <c r="E36" s="50"/>
      <c r="F36" s="66">
        <f t="shared" si="6"/>
        <v>0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0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1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77</v>
      </c>
      <c r="C37" s="92" t="str">
        <f>B6</f>
        <v>Verein V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78</v>
      </c>
      <c r="C38" s="92" t="str">
        <f>B6</f>
        <v>Verein V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79</v>
      </c>
      <c r="C39" s="92" t="str">
        <f>B6</f>
        <v>Verein V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80</v>
      </c>
      <c r="C40" s="92" t="str">
        <f>B6</f>
        <v>Verein V</v>
      </c>
      <c r="D40" s="92"/>
      <c r="E40" s="50"/>
      <c r="F40" s="66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>
        <f t="shared" si="4"/>
        <v>0</v>
      </c>
      <c r="P40" s="66">
        <f t="shared" si="11"/>
        <v>1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81</v>
      </c>
      <c r="C41" s="92" t="str">
        <f>B7</f>
        <v>Verein VI</v>
      </c>
      <c r="D41" s="92"/>
      <c r="E41" s="50"/>
      <c r="F41" s="66">
        <f t="shared" si="6"/>
        <v>0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0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1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82</v>
      </c>
      <c r="C42" s="92" t="str">
        <f>B7</f>
        <v>Verein VI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83</v>
      </c>
      <c r="C43" s="92" t="str">
        <f>B7</f>
        <v>Verein VI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84</v>
      </c>
      <c r="C44" s="92" t="str">
        <f>B7</f>
        <v>Verein VI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Verein VI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85</v>
      </c>
      <c r="C46" s="92" t="str">
        <f>B8</f>
        <v>Verein VII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86</v>
      </c>
      <c r="C47" s="92" t="str">
        <f>B8</f>
        <v>Verein VII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87</v>
      </c>
      <c r="C48" s="92" t="str">
        <f>B8</f>
        <v>Verein VII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88</v>
      </c>
      <c r="C49" s="92" t="str">
        <f>B8</f>
        <v>Verein VII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89</v>
      </c>
      <c r="C50" s="92" t="str">
        <f>B8</f>
        <v>Verein VII</v>
      </c>
      <c r="D50" s="92"/>
      <c r="E50" s="50"/>
      <c r="F50" s="66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>
        <f t="shared" si="13"/>
        <v>0</v>
      </c>
      <c r="T50" s="66">
        <f t="shared" si="14"/>
        <v>1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90</v>
      </c>
      <c r="C51" s="92" t="str">
        <f>B9</f>
        <v>Verein VIII</v>
      </c>
      <c r="D51" s="92"/>
      <c r="E51" s="50"/>
      <c r="F51" s="66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104</v>
      </c>
      <c r="C52" s="92" t="str">
        <f>B9</f>
        <v>Verein VIII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105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106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107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108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109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110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150</v>
      </c>
      <c r="C59" s="92" t="s">
        <v>127</v>
      </c>
      <c r="D59" s="92">
        <v>87.5</v>
      </c>
      <c r="E59" s="50"/>
      <c r="F59" s="66">
        <f t="shared" si="6"/>
        <v>87.5</v>
      </c>
      <c r="G59" s="66">
        <f t="shared" si="53"/>
        <v>0</v>
      </c>
      <c r="H59" s="66">
        <f t="shared" si="7"/>
        <v>0</v>
      </c>
      <c r="I59" s="66">
        <f t="shared" si="54"/>
        <v>87.5</v>
      </c>
      <c r="J59" s="66">
        <f t="shared" si="8"/>
        <v>1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0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111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112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113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114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115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116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117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118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119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120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121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122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123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124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125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126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517</v>
      </c>
      <c r="H76" s="66">
        <f>SUM(H16:H75)</f>
        <v>4</v>
      </c>
      <c r="I76" s="66">
        <f>LARGE(I16:I75,1)+LARGE(I16:I75,2)+LARGE(I16:I75,3)</f>
        <v>428.00000000000006</v>
      </c>
      <c r="J76" s="66">
        <f>SUM(J16:J75)</f>
        <v>4</v>
      </c>
      <c r="K76" s="66">
        <f>LARGE(K16:K75,1)+LARGE(K16:K75,2)+LARGE(K16:K75,3)</f>
        <v>260</v>
      </c>
      <c r="L76" s="66">
        <f>SUM(L16:L75)</f>
        <v>4</v>
      </c>
      <c r="M76" s="66">
        <f>LARGE(M16:M75,1)+LARGE(M16:M75,2)+LARGE(M16:M75,3)</f>
        <v>194.1</v>
      </c>
      <c r="N76" s="66">
        <f>SUM(N16:N75)</f>
        <v>4</v>
      </c>
      <c r="O76" s="66">
        <f>LARGE(O16:O75,1)+LARGE(O16:O75,2)+LARGE(O16:O75,3)</f>
        <v>0</v>
      </c>
      <c r="P76" s="66">
        <f>SUM(P16:P75)</f>
        <v>5</v>
      </c>
      <c r="Q76" s="66">
        <f>LARGE(Q16:Q75,1)+LARGE(Q16:Q75,2)+LARGE(Q16:Q75,3)</f>
        <v>0</v>
      </c>
      <c r="R76" s="66">
        <f>SUM(R16:R75)</f>
        <v>5</v>
      </c>
      <c r="S76" s="66">
        <f>LARGE(S16:S75,1)+LARGE(S16:S75,2)+LARGE(S16:S75,3)</f>
        <v>0</v>
      </c>
      <c r="T76" s="66">
        <f>SUM(T16:T75)</f>
        <v>5</v>
      </c>
      <c r="U76" s="66">
        <f>LARGE(U16:U75,1)+LARGE(U16:U75,2)+LARGE(U16:U75,3)</f>
        <v>0</v>
      </c>
      <c r="V76" s="66">
        <f>SUM(V16:V75)</f>
        <v>5</v>
      </c>
      <c r="W76" s="66">
        <f>LARGE(W16:W75,1)+LARGE(W16:W75,2)+LARGE(W16:W75,3)</f>
        <v>0</v>
      </c>
      <c r="X76" s="66">
        <f>SUM(X16:X75)</f>
        <v>4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C77" sqref="C77:D78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516.79999999999995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Lorup</v>
      </c>
      <c r="D3" s="72">
        <f>I76</f>
        <v>405.2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90.5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186.9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165</v>
      </c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166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165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137.1</v>
      </c>
      <c r="E16" s="82"/>
      <c r="F16" s="67">
        <f>IF(E16="x","0",D16)</f>
        <v>137.1</v>
      </c>
      <c r="G16" s="68">
        <f>IF(C16=$B$2,F16,0)</f>
        <v>137.1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>
        <v>139.5</v>
      </c>
      <c r="E17" s="82"/>
      <c r="F17" s="67">
        <f t="shared" ref="F17:F75" si="0">IF(E17="x","0",D17)</f>
        <v>139.5</v>
      </c>
      <c r="G17" s="68">
        <f t="shared" ref="G17:G75" si="1">IF(C17=$B$2,F17,0)</f>
        <v>139.5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192</v>
      </c>
      <c r="E18" s="82"/>
      <c r="F18" s="67">
        <f t="shared" si="0"/>
        <v>192</v>
      </c>
      <c r="G18" s="68">
        <f t="shared" si="1"/>
        <v>192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185.3</v>
      </c>
      <c r="E19" s="82"/>
      <c r="F19" s="67">
        <f t="shared" si="0"/>
        <v>185.3</v>
      </c>
      <c r="G19" s="68">
        <f t="shared" si="1"/>
        <v>185.3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104</v>
      </c>
      <c r="E21" s="82"/>
      <c r="F21" s="67">
        <f t="shared" si="0"/>
        <v>104</v>
      </c>
      <c r="G21" s="68">
        <f t="shared" si="1"/>
        <v>0</v>
      </c>
      <c r="H21" s="68">
        <f t="shared" si="2"/>
        <v>0</v>
      </c>
      <c r="I21" s="68">
        <f t="shared" si="3"/>
        <v>104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132.69999999999999</v>
      </c>
      <c r="E23" s="82"/>
      <c r="F23" s="67">
        <f t="shared" si="0"/>
        <v>132.69999999999999</v>
      </c>
      <c r="G23" s="68">
        <f t="shared" si="1"/>
        <v>0</v>
      </c>
      <c r="H23" s="68">
        <f t="shared" si="2"/>
        <v>0</v>
      </c>
      <c r="I23" s="68">
        <f t="shared" si="3"/>
        <v>132.69999999999999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131.5</v>
      </c>
      <c r="E24" s="82"/>
      <c r="F24" s="67">
        <f t="shared" si="0"/>
        <v>131.5</v>
      </c>
      <c r="G24" s="68">
        <f t="shared" si="1"/>
        <v>0</v>
      </c>
      <c r="H24" s="68">
        <f t="shared" si="2"/>
        <v>0</v>
      </c>
      <c r="I24" s="68">
        <f t="shared" si="3"/>
        <v>131.5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141</v>
      </c>
      <c r="E25" s="82"/>
      <c r="F25" s="67">
        <f t="shared" si="0"/>
        <v>141</v>
      </c>
      <c r="G25" s="68">
        <f t="shared" si="1"/>
        <v>0</v>
      </c>
      <c r="H25" s="68">
        <f t="shared" si="2"/>
        <v>0</v>
      </c>
      <c r="I25" s="68">
        <f t="shared" si="3"/>
        <v>141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90.5</v>
      </c>
      <c r="E26" s="82"/>
      <c r="F26" s="67">
        <f t="shared" si="0"/>
        <v>90.5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90.5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186.9</v>
      </c>
      <c r="E31" s="82"/>
      <c r="F31" s="67">
        <f t="shared" si="0"/>
        <v>186.9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186.9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97.8</v>
      </c>
      <c r="E59" s="82"/>
      <c r="F59" s="67">
        <f t="shared" si="0"/>
        <v>97.8</v>
      </c>
      <c r="G59" s="68">
        <f t="shared" si="1"/>
        <v>0</v>
      </c>
      <c r="H59" s="68">
        <f t="shared" si="2"/>
        <v>0</v>
      </c>
      <c r="I59" s="68">
        <f t="shared" si="3"/>
        <v>97.8</v>
      </c>
      <c r="J59" s="68">
        <f t="shared" si="4"/>
        <v>1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516.79999999999995</v>
      </c>
      <c r="H76" s="68">
        <f>SUM(H16:H75)</f>
        <v>5</v>
      </c>
      <c r="I76" s="68">
        <f>LARGE(I16:I75,1)+LARGE(I16:I75,2)+LARGE(I16:I75,3)</f>
        <v>405.2</v>
      </c>
      <c r="J76" s="68">
        <f>SUM(J16:J75)</f>
        <v>6</v>
      </c>
      <c r="K76" s="68">
        <f>LARGE(K16:K75,1)+LARGE(K16:K75,2)+LARGE(K16:K75,3)</f>
        <v>90.5</v>
      </c>
      <c r="L76" s="68">
        <f>SUM(L16:L75)</f>
        <v>5</v>
      </c>
      <c r="M76" s="68">
        <f>LARGE(M16:M75,1)+LARGE(M16:M75,2)+LARGE(M16:M75,3)</f>
        <v>186.9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2024-10-06T10:49:21Z</cp:lastPrinted>
  <dcterms:created xsi:type="dcterms:W3CDTF">2010-11-23T11:44:38Z</dcterms:created>
  <dcterms:modified xsi:type="dcterms:W3CDTF">2024-10-06T10:53:47Z</dcterms:modified>
</cp:coreProperties>
</file>